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ghunney\Box\CMS MMS 3.0 Tasks and Deliverables\02_CMS Program Support\Pre-Rulemaking\508 Attachments\Measures\Completed- Accepted- For Hub\MUC2024-028\"/>
    </mc:Choice>
  </mc:AlternateContent>
  <xr:revisionPtr revIDLastSave="0" documentId="13_ncr:1_{AAA477CF-752B-4B1F-825A-DAB265956196}" xr6:coauthVersionLast="47" xr6:coauthVersionMax="47" xr10:uidLastSave="{00000000-0000-0000-0000-000000000000}"/>
  <bookViews>
    <workbookView xWindow="28680" yWindow="-120" windowWidth="29040" windowHeight="15720" activeTab="1"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r:id="rId6"/>
    <sheet name="Results" sheetId="7" r:id="rId7"/>
    <sheet name="Feasibility Plan" sheetId="8" r:id="rId8"/>
  </sheets>
  <definedNames>
    <definedName name="_xlnm._FilterDatabase" localSheetId="1" hidden="1">'Measure Info'!$A$9:$D$20</definedName>
    <definedName name="_xlnm._FilterDatabase" localSheetId="6" hidden="1">Results!$B$2:$N$17</definedName>
    <definedName name="_xlnm._FilterDatabase" localSheetId="4" hidden="1">'Scorecard 2'!$A$4:$F$15</definedName>
    <definedName name="_xlnm._FilterDatabase" localSheetId="5" hidden="1">'Scorecard 3'!$A$1:$F$15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7" l="1"/>
  <c r="J4" i="7"/>
  <c r="M3" i="7"/>
  <c r="B13" i="5"/>
  <c r="B14" i="5"/>
  <c r="B15" i="5"/>
  <c r="K4" i="7"/>
  <c r="L4" i="7"/>
  <c r="M4" i="7"/>
  <c r="N4" i="7"/>
  <c r="K5" i="7"/>
  <c r="L5" i="7"/>
  <c r="M5" i="7"/>
  <c r="N5" i="7"/>
  <c r="K6" i="7"/>
  <c r="L6" i="7"/>
  <c r="M6" i="7"/>
  <c r="N6" i="7"/>
  <c r="K7" i="7"/>
  <c r="L7" i="7"/>
  <c r="M7" i="7"/>
  <c r="N7" i="7"/>
  <c r="K8" i="7"/>
  <c r="L8" i="7"/>
  <c r="M8" i="7"/>
  <c r="N8" i="7"/>
  <c r="K9" i="7"/>
  <c r="L9" i="7"/>
  <c r="M9" i="7"/>
  <c r="N9" i="7"/>
  <c r="K10" i="7"/>
  <c r="L10" i="7"/>
  <c r="M10" i="7"/>
  <c r="N10" i="7"/>
  <c r="K11" i="7"/>
  <c r="L11" i="7"/>
  <c r="M11" i="7"/>
  <c r="N11" i="7"/>
  <c r="K12" i="7"/>
  <c r="L12" i="7"/>
  <c r="M12" i="7"/>
  <c r="N12" i="7"/>
  <c r="K13" i="7"/>
  <c r="L13" i="7"/>
  <c r="M13" i="7"/>
  <c r="N13" i="7"/>
  <c r="G9" i="7"/>
  <c r="H9" i="7"/>
  <c r="I9" i="7"/>
  <c r="J9" i="7"/>
  <c r="G10" i="7"/>
  <c r="H10" i="7"/>
  <c r="I10" i="7"/>
  <c r="J10" i="7"/>
  <c r="G11" i="7"/>
  <c r="H11" i="7"/>
  <c r="I11" i="7"/>
  <c r="J11" i="7"/>
  <c r="G12" i="7"/>
  <c r="H12" i="7"/>
  <c r="I12" i="7"/>
  <c r="J12" i="7"/>
  <c r="G13" i="7"/>
  <c r="H13" i="7"/>
  <c r="I13" i="7"/>
  <c r="J13" i="7"/>
  <c r="G4" i="7"/>
  <c r="H4" i="7"/>
  <c r="I4" i="7"/>
  <c r="G5" i="7"/>
  <c r="H5" i="7"/>
  <c r="I5" i="7"/>
  <c r="J5" i="7"/>
  <c r="G6" i="7"/>
  <c r="H6" i="7"/>
  <c r="I6" i="7"/>
  <c r="J6" i="7"/>
  <c r="H7" i="7"/>
  <c r="I7" i="7"/>
  <c r="J7" i="7"/>
  <c r="G8" i="7"/>
  <c r="H8" i="7"/>
  <c r="I8" i="7"/>
  <c r="J8" i="7"/>
  <c r="B6" i="5"/>
  <c r="B7" i="5"/>
  <c r="B8" i="5"/>
  <c r="B9" i="5"/>
  <c r="B10" i="5"/>
  <c r="B11" i="5"/>
  <c r="B12" i="5"/>
  <c r="B6" i="4"/>
  <c r="B7" i="4"/>
  <c r="B8" i="4"/>
  <c r="B9" i="4"/>
  <c r="B10" i="4"/>
  <c r="B11" i="4"/>
  <c r="B12" i="4"/>
  <c r="B13" i="4"/>
  <c r="B14" i="4"/>
  <c r="B15" i="4"/>
  <c r="C13" i="7"/>
  <c r="D13" i="7"/>
  <c r="E13" i="7"/>
  <c r="F13" i="7"/>
  <c r="C4" i="7"/>
  <c r="D4" i="7"/>
  <c r="E4" i="7"/>
  <c r="F4" i="7"/>
  <c r="C5" i="7"/>
  <c r="D5" i="7"/>
  <c r="E5" i="7"/>
  <c r="F5" i="7"/>
  <c r="C6" i="7"/>
  <c r="D6" i="7"/>
  <c r="E6" i="7"/>
  <c r="F6" i="7"/>
  <c r="C7" i="7"/>
  <c r="D7" i="7"/>
  <c r="E7" i="7"/>
  <c r="F7" i="7"/>
  <c r="C8" i="7"/>
  <c r="D8" i="7"/>
  <c r="E8" i="7"/>
  <c r="F8" i="7"/>
  <c r="C9" i="7"/>
  <c r="D9" i="7"/>
  <c r="E9" i="7"/>
  <c r="F9" i="7"/>
  <c r="C10" i="7"/>
  <c r="D10" i="7"/>
  <c r="E10" i="7"/>
  <c r="F10" i="7"/>
  <c r="C11" i="7"/>
  <c r="D11" i="7"/>
  <c r="E11" i="7"/>
  <c r="F11" i="7"/>
  <c r="C12" i="7"/>
  <c r="D12" i="7"/>
  <c r="E12" i="7"/>
  <c r="F12" i="7"/>
  <c r="B13" i="7"/>
  <c r="B4" i="7"/>
  <c r="B5" i="7"/>
  <c r="B6" i="7"/>
  <c r="B7" i="7"/>
  <c r="B8" i="7"/>
  <c r="B9" i="7"/>
  <c r="B10" i="7"/>
  <c r="B11" i="7"/>
  <c r="B12" i="7"/>
  <c r="B6" i="3"/>
  <c r="B7" i="3"/>
  <c r="B8" i="3"/>
  <c r="B9" i="3"/>
  <c r="B10" i="3"/>
  <c r="B11" i="3"/>
  <c r="B12" i="3"/>
  <c r="B13" i="3"/>
  <c r="B14" i="3"/>
  <c r="B15" i="3"/>
  <c r="O11" i="7"/>
  <c r="O9" i="7"/>
  <c r="O6" i="7"/>
  <c r="O10" i="7"/>
  <c r="O5" i="7"/>
  <c r="O12" i="7"/>
  <c r="O8" i="7"/>
  <c r="O7" i="7"/>
  <c r="O4" i="7"/>
  <c r="O13" i="7"/>
  <c r="A9" i="9"/>
  <c r="A10" i="9"/>
  <c r="A11" i="9"/>
  <c r="A12" i="9"/>
  <c r="N3" i="7"/>
  <c r="N15" i="7"/>
  <c r="M15" i="7"/>
  <c r="L3" i="7"/>
  <c r="K3" i="7"/>
  <c r="J3" i="7"/>
  <c r="J15" i="7"/>
  <c r="I3" i="7"/>
  <c r="I15" i="7"/>
  <c r="H3" i="7"/>
  <c r="H15" i="7"/>
  <c r="G3" i="7"/>
  <c r="G15" i="7"/>
  <c r="F3" i="7"/>
  <c r="F15" i="7"/>
  <c r="E3" i="7"/>
  <c r="E15" i="7"/>
  <c r="D3" i="7"/>
  <c r="D15" i="7"/>
  <c r="C3" i="7"/>
  <c r="C15" i="7"/>
  <c r="B3" i="7"/>
  <c r="C16" i="7"/>
  <c r="L1" i="7"/>
  <c r="H1" i="7"/>
  <c r="D1" i="7"/>
  <c r="B5" i="5"/>
  <c r="B1" i="5"/>
  <c r="B5" i="4"/>
  <c r="B1" i="4"/>
  <c r="B5" i="3"/>
  <c r="B1" i="3"/>
  <c r="C17" i="7"/>
  <c r="O3" i="7"/>
  <c r="J16" i="7"/>
  <c r="J17" i="7"/>
  <c r="G16" i="7"/>
  <c r="G17" i="7"/>
  <c r="H16" i="7"/>
  <c r="H17" i="7"/>
  <c r="I16" i="7"/>
  <c r="I17" i="7"/>
  <c r="K15" i="7"/>
  <c r="L15" i="7"/>
  <c r="E16" i="7"/>
  <c r="E17" i="7"/>
  <c r="M16" i="7"/>
  <c r="L16" i="7"/>
  <c r="F16" i="7"/>
  <c r="F17" i="7"/>
  <c r="N16" i="7"/>
  <c r="D16" i="7"/>
  <c r="K16" i="7"/>
  <c r="D17" i="7"/>
  <c r="L17" i="7"/>
  <c r="K17" i="7"/>
  <c r="N17" i="7"/>
  <c r="M17" i="7"/>
</calcChain>
</file>

<file path=xl/sharedStrings.xml><?xml version="1.0" encoding="utf-8"?>
<sst xmlns="http://schemas.openxmlformats.org/spreadsheetml/2006/main" count="193" uniqueCount="127">
  <si>
    <t>NQF 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</si>
  <si>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</si>
  <si>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</si>
  <si>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</si>
  <si>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</si>
  <si>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</si>
  <si>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</si>
  <si>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</si>
  <si>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</si>
  <si>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</si>
  <si>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</si>
  <si>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</si>
  <si>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</si>
  <si>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</si>
  <si>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</si>
  <si>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</si>
  <si>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</si>
  <si>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</si>
  <si>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</si>
  <si>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</si>
  <si>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</si>
  <si>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</si>
  <si>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</si>
  <si>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</si>
  <si>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</si>
  <si>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Data element is not routinely collected during clinical care and additional time and effort are required to collect this data element without perceived benefit to care.</t>
  </si>
  <si>
    <t>MEASURE INFORMATION</t>
  </si>
  <si>
    <t>Measure Title</t>
  </si>
  <si>
    <t>Care Setting</t>
  </si>
  <si>
    <t>Outpatient Services </t>
  </si>
  <si>
    <t>Level of Analysis</t>
  </si>
  <si>
    <t>Clinician : Individual </t>
  </si>
  <si>
    <t>EHR System #1</t>
  </si>
  <si>
    <t>Athena</t>
  </si>
  <si>
    <t>EHR System #2</t>
  </si>
  <si>
    <t>NextGen</t>
  </si>
  <si>
    <t>EHR System #3</t>
  </si>
  <si>
    <t>EPIC</t>
  </si>
  <si>
    <t>LIST ALL DATA ELEMENTS - this will pre-populate scorecards</t>
  </si>
  <si>
    <t>Data Element</t>
  </si>
  <si>
    <t>Data Element Attributes</t>
  </si>
  <si>
    <t>Value Set Name</t>
  </si>
  <si>
    <t>Encounter, Performed: Office Visit</t>
  </si>
  <si>
    <t>Diagnosis: Diabetes</t>
  </si>
  <si>
    <t>Diagnosis: Pregnancy</t>
  </si>
  <si>
    <t>Diagnoses: Advanced Illness</t>
  </si>
  <si>
    <t>Diagnosis: Limited Life Expectancy</t>
  </si>
  <si>
    <t>Physical Exam, Performed: Body mass index (BMI) [Ratio]</t>
  </si>
  <si>
    <t>Inpatient/Hospital </t>
  </si>
  <si>
    <t>Clinician : Group/Practice </t>
  </si>
  <si>
    <t>Post-Acute Care </t>
  </si>
  <si>
    <t>Facility </t>
  </si>
  <si>
    <t>Emergency Department and Services </t>
  </si>
  <si>
    <t>Health Plan </t>
  </si>
  <si>
    <t>Home Care </t>
  </si>
  <si>
    <t>Integrated Delivery System </t>
  </si>
  <si>
    <t>No Applicable Care Setting </t>
  </si>
  <si>
    <t>Population : Community, County or City </t>
  </si>
  <si>
    <t>Other </t>
  </si>
  <si>
    <t>Population : Regional and State </t>
  </si>
  <si>
    <t> Inpatient/Hospital </t>
  </si>
  <si>
    <t> Outpatient Services </t>
  </si>
  <si>
    <t> Post-Acute Care </t>
  </si>
  <si>
    <t> Emergency Department and Services </t>
  </si>
  <si>
    <t> Home Care </t>
  </si>
  <si>
    <t> No Applicable Care Setting </t>
  </si>
  <si>
    <t> Other </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</si>
  <si>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</si>
  <si>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</si>
  <si>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</si>
  <si>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</si>
  <si>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</si>
  <si>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</si>
  <si>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</si>
  <si>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</si>
  <si>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</si>
  <si>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</si>
  <si>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</si>
  <si>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</si>
  <si>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</si>
  <si>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</si>
  <si>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</si>
  <si>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</si>
  <si>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</si>
  <si>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</si>
  <si>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</si>
  <si>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</si>
  <si>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</si>
  <si>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</si>
  <si>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Count of "0"</t>
  </si>
  <si>
    <t>Screening for Abnormal Glucose Metabolism in Patients at Risk of Developing Diabetes</t>
  </si>
  <si>
    <t>Identifies diabetes diagnosis; captured using ICD10CM, SNOMED-CT</t>
  </si>
  <si>
    <t>Laboratory Test, Performed: Glycemic Screening Tests</t>
  </si>
  <si>
    <t>Identifies preventative care encounters to screen for diabetes using CPT, HCPCS Level II, SNOMEDCT</t>
  </si>
  <si>
    <t>Identifies laboratory glycemic  tests to screen for diabetes using CPT and LOINC</t>
  </si>
  <si>
    <t>Glycemic Screening Tests</t>
  </si>
  <si>
    <t>Diabetes</t>
  </si>
  <si>
    <t>Pregnancy</t>
  </si>
  <si>
    <t>Advanced Illness</t>
  </si>
  <si>
    <t>Limited Life Expectancy</t>
  </si>
  <si>
    <t>Prediabetes (Borderline Diabetes)</t>
  </si>
  <si>
    <t>Race</t>
  </si>
  <si>
    <t>Preventative Care Encounter to Screen for Diabetes</t>
  </si>
  <si>
    <t>Office Visit Encounter to Screen for Diabetes</t>
  </si>
  <si>
    <t>Identifies office visit encounters to screen for diabetes using CPT, HCPCS Level II, SNOMEDCT</t>
  </si>
  <si>
    <t>Diagnosis: Prediabetes</t>
  </si>
  <si>
    <t>Identifies pregnancy diagnosis; captured using ICD10CM, SNOMED-CT</t>
  </si>
  <si>
    <t>Identifies prediabetes diagnosis; captured using ICD10CM, SNOMED-CT</t>
  </si>
  <si>
    <t>Identifies advanced illness diagnosis; captured using ICD10CM, SNOMED-CT</t>
  </si>
  <si>
    <t>Identifies limited life expectancy diagnosis; captured using ICD10CM, SNOMED-CT</t>
  </si>
  <si>
    <t>Encounter, Performed: Preventative Care</t>
  </si>
  <si>
    <t>Identifies patient race</t>
  </si>
  <si>
    <t>Denominator exclusion</t>
  </si>
  <si>
    <t>Numerator inclusion</t>
  </si>
  <si>
    <t>Denominator inclusion</t>
  </si>
  <si>
    <t xml:space="preserve">Data element is feasible and does not require readdressing.  </t>
  </si>
  <si>
    <t>Lab values, vital signs, referral orders, or problem list entry</t>
  </si>
  <si>
    <t>Direct reference code using LOINC</t>
  </si>
  <si>
    <t>39156-5</t>
  </si>
  <si>
    <t>21112-8</t>
  </si>
  <si>
    <t xml:space="preserve">This data element was found to be feasible in 100% (3/3) of the sites. 
- Site #1 indicated that lab results that are faxed-in or provided by the patient require manual entry and can sometimes be missed thereby having limited impact on provider workflow. </t>
  </si>
  <si>
    <t>This data element was found to be feasible in 67% (2/3) of the sites.
-Site #2 indicated that annual wellness visits that were performed by a vendor in the patient's home were not readily available in a structured format in their EHR. 
To ensure appropriate attribution, the measure will only capture encounters performed within the clinician's practice.</t>
  </si>
  <si>
    <t>This data element was found to be feasible in 67% (2/3) of the sites.
- Site #2 indicated that some outpatient consultation encounters were found in notes in PDF format and are not coded using nationally accepted terminology standards. This finding likely has limited impact on provider workflow to accommodate these types of encounters for the measure. 
To ensure appropriate attribution, the measure will only capture encounters formally coded using nationally accepted terminology.</t>
  </si>
  <si>
    <t>Patient Characteristic, Birthdate</t>
  </si>
  <si>
    <t>Patient Characteristic, Race</t>
  </si>
  <si>
    <r>
      <t xml:space="preserve">This data element was found to be feasible in 67% (2/3) of the sites. 
- Site # 1 indicated that advanced illness codes are typically not billed and capturing these codes would require manual abstraction thereby having a limited impact on provider workflow.
- Site # 2 indicated that these codes are feasible but are not used regularly given their reimbursement model (i.e., FQHC).
Of note, patients with a diagnosis of advanced illness and limited life expectancy rarely present to the clinician's practice for preventative care or routine office visits. When they do present for these visits, the measure will exclude these patients when using nationally accepted terminology standard codes. Beta testing showed that these diagnoses appear in the records in approximately 3% of patients, suggesting the codes are used in clinician practices. 
</t>
    </r>
    <r>
      <rPr>
        <sz val="11"/>
        <rFont val="Calibri"/>
        <family val="2"/>
      </rPr>
      <t>Sites that do not currently code these diagnoses using ICD-10-CM or SNOMED-CT do not need to modify their workflow because it is unlikely this will result in a bias. Beta testing found that glycemic screening rates were similar, and in some cases higher, compared to patients without advanced illness or limited life expectancy . If sites that do not currently code these diagnoses using ICD-10-CM or SNOMED-CT choose to modify their workflow to include these codes, it should have very minimal impact due to the low volume of patients presenting to preventive care and other routine office visits with these illnesses.</t>
    </r>
  </si>
  <si>
    <r>
      <t xml:space="preserve">This data element was found to be feasible in 67% (2/3) of the sites.
- Site # 1 indicated that advanced illness codes are typically not billed and capturing these codes would require manual abstraction thereby having a limited impact on provider workflow.
- Site # 2 indicated that these codes are feasible but are not used regularly given their reimbursement model (i.e., FQHC).
Of note, patients with a diagnosis of advanced illness and limited life expectancy rarely present to the clinician's practice for preventative care or routine office visits. When they do present for these visits, the measure will exclude these patients when using nationally accepted terminology standard codes. Beta testing showed that these diagnoses appear in the records in approximately 3% of patients, suggesting the codes are used in clinician practices.
</t>
    </r>
    <r>
      <rPr>
        <sz val="11"/>
        <rFont val="Calibri"/>
        <family val="2"/>
      </rPr>
      <t>Sites that do not currently code these diagnoses using ICD-10-CM or SNOMED-CT do not need to modify their workflow because it is unlikely this will result in a bias. Beta testing found that glycemic screening rates were similar, and in some cases higher, compared to patients without advanced illness or limited life expectancy . If sites that do not currently code these diagnoses using ICD-10-CM or SNOMED-CT choose to modify their workflow to include these codes, it should have very minimal impact due to the low volume of patients presenting to preventive care and other routine office visits with these illnesses.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</si>
</sst>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indexed="8"/>
      <name val="Calibri"/>
    </font>
    <font>
      <b/>
      <sz val="11"/>
      <color indexed="8"/>
      <name val="Calibri"/>
      <family val="2"/>
    </font>
    <font>
      <i/>
      <sz val="10"/>
      <color indexed="8"/>
      <name val="Calibri"/>
      <family val="2"/>
    </font>
    <font>
      <i/>
      <sz val="11"/>
      <color indexed="8"/>
      <name val="Calibri"/>
      <family val="2"/>
    </font>
    <font>
      <sz val="10"/>
      <color indexed="8"/>
      <name val="Calibri"/>
      <family val="2"/>
    </font>
    <font>
      <u/>
      <sz val="9"/>
      <color indexed="8"/>
      <name val="Calibri"/>
      <family val="2"/>
    </font>
    <font>
      <b/>
      <sz val="12"/>
      <color indexed="8"/>
      <name val="Calibri"/>
      <family val="2"/>
    </font>
    <font>
      <b/>
      <sz val="9"/>
      <color indexed="8"/>
      <name val="Calibri"/>
      <family val="2"/>
    </font>
    <font>
      <b/>
      <sz val="14"/>
      <color indexed="8"/>
      <name val="Calibri"/>
      <family val="2"/>
    </font>
    <font>
      <sz val="11"/>
      <color indexed="8"/>
      <name val="Calibri"/>
      <family val="2"/>
    </font>
    <font>
      <sz val="11"/>
      <color theme="1"/>
      <name val="Calibri"/>
      <family val="2"/>
    </font>
    <font>
      <sz val="10.5"/>
      <color indexed="8"/>
      <name val="Calibri"/>
      <family val="2"/>
    </font>
    <font>
      <sz val="10.5"/>
      <color theme="1"/>
      <name val="Calibri"/>
      <family val="2"/>
    </font>
    <font>
      <b/>
      <sz val="11"/>
      <color theme="0" tint="-4.9989318521683403E-2"/>
      <name val="Calibri"/>
      <family val="2"/>
    </font>
    <font>
      <sz val="11"/>
      <name val="Calibri"/>
      <family val="2"/>
    </font>
    <font>
      <b/>
      <sz val="11"/>
      <color theme="0"/>
      <name val="Calibri"/>
      <family val="2"/>
    </font>
  </fonts>
  <fills count="17">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theme="4" tint="-0.249977111117893"/>
        <bgColor indexed="64"/>
      </patternFill>
    </fill>
    <fill>
      <patternFill patternType="solid">
        <fgColor rgb="FF255D8F"/>
        <bgColor indexed="64"/>
      </patternFill>
    </fill>
  </fills>
  <borders count="52">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style="dotted">
        <color indexed="8"/>
      </left>
      <right style="dotted">
        <color indexed="8"/>
      </right>
      <top style="dotted">
        <color indexed="8"/>
      </top>
      <bottom style="dotted">
        <color indexed="8"/>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thin">
        <color indexed="11"/>
      </left>
      <right style="hair">
        <color indexed="8"/>
      </right>
      <top style="thin">
        <color indexed="11"/>
      </top>
      <bottom style="thin">
        <color indexed="1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11"/>
      </left>
      <right/>
      <top style="thin">
        <color indexed="11"/>
      </top>
      <bottom/>
      <diagonal/>
    </border>
    <border>
      <left style="thin">
        <color indexed="11"/>
      </left>
      <right/>
      <top/>
      <bottom style="thin">
        <color indexed="11"/>
      </bottom>
      <diagonal/>
    </border>
    <border>
      <left style="medium">
        <color indexed="64"/>
      </left>
      <right style="thin">
        <color indexed="11"/>
      </right>
      <top style="medium">
        <color indexed="64"/>
      </top>
      <bottom/>
      <diagonal/>
    </border>
    <border>
      <left style="thin">
        <color indexed="11"/>
      </left>
      <right style="thin">
        <color indexed="11"/>
      </right>
      <top style="medium">
        <color indexed="64"/>
      </top>
      <bottom/>
      <diagonal/>
    </border>
    <border>
      <left style="thin">
        <color indexed="11"/>
      </left>
      <right style="medium">
        <color indexed="64"/>
      </right>
      <top style="medium">
        <color indexed="64"/>
      </top>
      <bottom/>
      <diagonal/>
    </border>
    <border>
      <left style="medium">
        <color indexed="64"/>
      </left>
      <right/>
      <top/>
      <bottom style="dotted">
        <color indexed="8"/>
      </bottom>
      <diagonal/>
    </border>
    <border>
      <left/>
      <right style="medium">
        <color indexed="64"/>
      </right>
      <top/>
      <bottom style="dotted">
        <color indexed="8"/>
      </bottom>
      <diagonal/>
    </border>
    <border>
      <left style="medium">
        <color indexed="64"/>
      </left>
      <right style="dotted">
        <color indexed="8"/>
      </right>
      <top style="dotted">
        <color indexed="8"/>
      </top>
      <bottom style="dotted">
        <color indexed="8"/>
      </bottom>
      <diagonal/>
    </border>
    <border>
      <left style="dotted">
        <color indexed="8"/>
      </left>
      <right style="medium">
        <color indexed="64"/>
      </right>
      <top style="dotted">
        <color indexed="8"/>
      </top>
      <bottom style="dotted">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theme="0" tint="-0.34998626667073579"/>
      </left>
      <right/>
      <top/>
      <bottom/>
      <diagonal/>
    </border>
    <border>
      <left style="thin">
        <color indexed="8"/>
      </left>
      <right/>
      <top style="thin">
        <color indexed="8"/>
      </top>
      <bottom/>
      <diagonal/>
    </border>
    <border>
      <left/>
      <right/>
      <top style="thin">
        <color indexed="8"/>
      </top>
      <bottom/>
      <diagonal/>
    </border>
  </borders>
  <cellStyleXfs count="1">
    <xf numFmtId="0" fontId="0" fillId="0" borderId="0" applyNumberFormat="0" applyFill="0" applyBorder="0" applyProtection="0"/>
  </cellStyleXfs>
  <cellXfs count="134">
    <xf numFmtId="0" fontId="0" fillId="0" borderId="0" xfId="0"/>
    <xf numFmtId="0" fontId="0" fillId="0" borderId="0" xfId="0" applyNumberFormat="1"/>
    <xf numFmtId="49" fontId="1" fillId="2" borderId="1" xfId="0" applyNumberFormat="1" applyFont="1" applyFill="1" applyBorder="1" applyAlignment="1">
      <alignment horizontal="left"/>
    </xf>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15" xfId="0" applyFill="1" applyBorder="1"/>
    <xf numFmtId="0" fontId="0" fillId="2" borderId="18" xfId="0" applyFill="1" applyBorder="1"/>
    <xf numFmtId="49" fontId="1" fillId="5" borderId="21" xfId="0" applyNumberFormat="1" applyFont="1" applyFill="1" applyBorder="1" applyAlignment="1">
      <alignment horizontal="center" wrapText="1"/>
    </xf>
    <xf numFmtId="49" fontId="1" fillId="5" borderId="21" xfId="0" applyNumberFormat="1" applyFont="1" applyFill="1" applyBorder="1" applyAlignment="1">
      <alignment horizontal="center"/>
    </xf>
    <xf numFmtId="0" fontId="1" fillId="7" borderId="21" xfId="0" applyNumberFormat="1" applyFont="1" applyFill="1" applyBorder="1" applyAlignment="1">
      <alignment horizontal="center" vertical="center" wrapText="1"/>
    </xf>
    <xf numFmtId="0" fontId="0" fillId="7" borderId="21" xfId="0" applyFill="1" applyBorder="1"/>
    <xf numFmtId="49" fontId="0" fillId="7" borderId="21" xfId="0" applyNumberFormat="1" applyFill="1" applyBorder="1" applyAlignment="1">
      <alignment wrapText="1"/>
    </xf>
    <xf numFmtId="49" fontId="0" fillId="7" borderId="21" xfId="0" applyNumberFormat="1" applyFill="1" applyBorder="1"/>
    <xf numFmtId="0" fontId="0" fillId="2" borderId="23" xfId="0" applyFill="1" applyBorder="1"/>
    <xf numFmtId="0" fontId="0" fillId="2" borderId="24" xfId="0" applyFill="1" applyBorder="1"/>
    <xf numFmtId="49" fontId="1" fillId="9" borderId="21" xfId="0" applyNumberFormat="1" applyFont="1" applyFill="1" applyBorder="1" applyAlignment="1">
      <alignment horizontal="left"/>
    </xf>
    <xf numFmtId="49" fontId="0" fillId="2" borderId="21" xfId="0" applyNumberFormat="1" applyFill="1" applyBorder="1"/>
    <xf numFmtId="0" fontId="0" fillId="2" borderId="21" xfId="0" applyNumberFormat="1" applyFill="1" applyBorder="1"/>
    <xf numFmtId="49" fontId="0" fillId="10" borderId="19" xfId="0" applyNumberFormat="1" applyFill="1" applyBorder="1"/>
    <xf numFmtId="0" fontId="0" fillId="10" borderId="22" xfId="0" applyFill="1" applyBorder="1"/>
    <xf numFmtId="0" fontId="0" fillId="10" borderId="20" xfId="0" applyFill="1" applyBorder="1"/>
    <xf numFmtId="49" fontId="1" fillId="2" borderId="2" xfId="0" applyNumberFormat="1" applyFont="1" applyFill="1" applyBorder="1"/>
    <xf numFmtId="49" fontId="0" fillId="2" borderId="2" xfId="0" applyNumberFormat="1" applyFill="1" applyBorder="1"/>
    <xf numFmtId="0" fontId="1" fillId="11" borderId="26" xfId="0" applyFont="1" applyFill="1" applyBorder="1"/>
    <xf numFmtId="0" fontId="1" fillId="11" borderId="27" xfId="0" applyFont="1" applyFill="1" applyBorder="1"/>
    <xf numFmtId="49" fontId="0" fillId="11" borderId="28" xfId="0" applyNumberFormat="1" applyFill="1" applyBorder="1" applyAlignment="1">
      <alignment horizontal="right"/>
    </xf>
    <xf numFmtId="49" fontId="1" fillId="11" borderId="29" xfId="0" applyNumberFormat="1" applyFont="1" applyFill="1" applyBorder="1"/>
    <xf numFmtId="49" fontId="4" fillId="5" borderId="21" xfId="0" applyNumberFormat="1" applyFont="1" applyFill="1" applyBorder="1" applyAlignment="1">
      <alignment horizontal="left" vertical="top" wrapText="1"/>
    </xf>
    <xf numFmtId="49" fontId="0" fillId="11" borderId="28" xfId="0" applyNumberFormat="1" applyFill="1" applyBorder="1"/>
    <xf numFmtId="49" fontId="0" fillId="11" borderId="26" xfId="0" applyNumberFormat="1" applyFill="1" applyBorder="1"/>
    <xf numFmtId="49" fontId="1" fillId="11" borderId="27" xfId="0" applyNumberFormat="1" applyFont="1" applyFill="1" applyBorder="1"/>
    <xf numFmtId="49" fontId="6" fillId="3" borderId="26" xfId="0" applyNumberFormat="1" applyFont="1" applyFill="1" applyBorder="1" applyAlignment="1">
      <alignment horizontal="center" vertical="center"/>
    </xf>
    <xf numFmtId="49" fontId="7" fillId="12" borderId="30" xfId="0" applyNumberFormat="1" applyFont="1" applyFill="1" applyBorder="1" applyAlignment="1">
      <alignment horizontal="center" vertical="center" wrapText="1"/>
    </xf>
    <xf numFmtId="49" fontId="7" fillId="13" borderId="30" xfId="0" applyNumberFormat="1" applyFont="1" applyFill="1" applyBorder="1" applyAlignment="1">
      <alignment horizontal="center" vertical="center" wrapText="1"/>
    </xf>
    <xf numFmtId="49" fontId="7" fillId="14" borderId="30" xfId="0" applyNumberFormat="1" applyFont="1" applyFill="1" applyBorder="1" applyAlignment="1">
      <alignment horizontal="center" vertical="center" wrapText="1"/>
    </xf>
    <xf numFmtId="0" fontId="0" fillId="9" borderId="31" xfId="0" applyNumberFormat="1" applyFill="1" applyBorder="1" applyAlignment="1">
      <alignment horizontal="center"/>
    </xf>
    <xf numFmtId="49" fontId="1" fillId="3" borderId="26" xfId="0" applyNumberFormat="1" applyFont="1" applyFill="1" applyBorder="1" applyAlignment="1">
      <alignment horizontal="center"/>
    </xf>
    <xf numFmtId="49" fontId="0" fillId="2" borderId="32" xfId="0" applyNumberFormat="1" applyFill="1" applyBorder="1" applyAlignment="1">
      <alignment horizontal="left" vertical="center" wrapText="1"/>
    </xf>
    <xf numFmtId="0" fontId="0" fillId="9" borderId="33" xfId="0" applyNumberFormat="1" applyFill="1" applyBorder="1" applyAlignment="1">
      <alignment horizontal="center"/>
    </xf>
    <xf numFmtId="0" fontId="0" fillId="9" borderId="34" xfId="0" applyNumberFormat="1" applyFill="1" applyBorder="1" applyAlignment="1">
      <alignment horizontal="center"/>
    </xf>
    <xf numFmtId="49" fontId="0" fillId="2" borderId="35" xfId="0" applyNumberFormat="1" applyFill="1" applyBorder="1" applyAlignment="1">
      <alignment horizontal="left" vertical="center" wrapText="1"/>
    </xf>
    <xf numFmtId="49" fontId="0" fillId="2" borderId="35" xfId="0" applyNumberFormat="1" applyFill="1" applyBorder="1" applyAlignment="1">
      <alignment vertical="top"/>
    </xf>
    <xf numFmtId="9" fontId="0" fillId="9" borderId="34" xfId="0" applyNumberFormat="1" applyFill="1" applyBorder="1" applyAlignment="1">
      <alignment horizontal="center"/>
    </xf>
    <xf numFmtId="0" fontId="9" fillId="0" borderId="0" xfId="0" applyFont="1"/>
    <xf numFmtId="0" fontId="0" fillId="0" borderId="1" xfId="0" applyNumberFormat="1" applyFill="1" applyBorder="1" applyAlignment="1">
      <alignment vertical="top"/>
    </xf>
    <xf numFmtId="0" fontId="0" fillId="2" borderId="38" xfId="0" applyFill="1" applyBorder="1"/>
    <xf numFmtId="49" fontId="0" fillId="2" borderId="39" xfId="0" applyNumberFormat="1" applyFill="1" applyBorder="1"/>
    <xf numFmtId="0" fontId="0" fillId="3" borderId="11" xfId="0" applyFill="1" applyBorder="1"/>
    <xf numFmtId="49" fontId="1" fillId="2" borderId="40" xfId="0" applyNumberFormat="1" applyFont="1" applyFill="1" applyBorder="1"/>
    <xf numFmtId="49" fontId="7" fillId="12" borderId="43" xfId="0" applyNumberFormat="1" applyFont="1" applyFill="1" applyBorder="1" applyAlignment="1">
      <alignment horizontal="center" vertical="center" wrapText="1"/>
    </xf>
    <xf numFmtId="49" fontId="7" fillId="12" borderId="44" xfId="0" applyNumberFormat="1" applyFont="1" applyFill="1" applyBorder="1" applyAlignment="1">
      <alignment horizontal="center" vertical="center" wrapText="1"/>
    </xf>
    <xf numFmtId="0" fontId="0" fillId="9" borderId="45" xfId="0" applyNumberFormat="1" applyFill="1" applyBorder="1" applyAlignment="1">
      <alignment horizontal="center"/>
    </xf>
    <xf numFmtId="0" fontId="0" fillId="9" borderId="46" xfId="0" applyNumberFormat="1" applyFill="1" applyBorder="1" applyAlignment="1">
      <alignment horizontal="center"/>
    </xf>
    <xf numFmtId="49" fontId="7" fillId="13" borderId="43" xfId="0" applyNumberFormat="1" applyFont="1" applyFill="1" applyBorder="1" applyAlignment="1">
      <alignment horizontal="center" vertical="center" wrapText="1"/>
    </xf>
    <xf numFmtId="49" fontId="7" fillId="13" borderId="44" xfId="0" applyNumberFormat="1" applyFont="1" applyFill="1" applyBorder="1" applyAlignment="1">
      <alignment horizontal="center" vertical="center" wrapText="1"/>
    </xf>
    <xf numFmtId="49" fontId="7" fillId="14" borderId="43" xfId="0" applyNumberFormat="1" applyFont="1" applyFill="1" applyBorder="1" applyAlignment="1">
      <alignment horizontal="center" vertical="center" wrapText="1"/>
    </xf>
    <xf numFmtId="49" fontId="7" fillId="14" borderId="44" xfId="0" applyNumberFormat="1" applyFont="1" applyFill="1" applyBorder="1" applyAlignment="1">
      <alignment horizontal="center" vertical="center" wrapText="1"/>
    </xf>
    <xf numFmtId="49" fontId="5" fillId="10" borderId="47" xfId="0" applyNumberFormat="1" applyFont="1" applyFill="1" applyBorder="1"/>
    <xf numFmtId="49" fontId="5" fillId="10" borderId="48" xfId="0" applyNumberFormat="1" applyFont="1" applyFill="1" applyBorder="1"/>
    <xf numFmtId="0" fontId="0" fillId="0" borderId="1" xfId="0" applyFill="1" applyBorder="1"/>
    <xf numFmtId="49" fontId="13" fillId="15" borderId="49" xfId="0" applyNumberFormat="1" applyFont="1" applyFill="1" applyBorder="1" applyAlignment="1">
      <alignment wrapText="1"/>
    </xf>
    <xf numFmtId="0" fontId="0" fillId="0" borderId="36" xfId="0" applyNumberFormat="1" applyFill="1" applyBorder="1"/>
    <xf numFmtId="0" fontId="0" fillId="0" borderId="0" xfId="0" applyNumberFormat="1" applyAlignment="1">
      <alignment wrapText="1"/>
    </xf>
    <xf numFmtId="0" fontId="0" fillId="0" borderId="0" xfId="0" applyAlignment="1">
      <alignment wrapText="1"/>
    </xf>
    <xf numFmtId="49" fontId="0" fillId="0" borderId="39" xfId="0" applyNumberFormat="1" applyFill="1" applyBorder="1"/>
    <xf numFmtId="0" fontId="0" fillId="0" borderId="0" xfId="0" applyNumberFormat="1" applyAlignment="1">
      <alignment horizontal="center"/>
    </xf>
    <xf numFmtId="0" fontId="0" fillId="0" borderId="0" xfId="0" applyAlignment="1">
      <alignment horizontal="center"/>
    </xf>
    <xf numFmtId="0" fontId="0" fillId="0" borderId="36" xfId="0" applyFill="1" applyBorder="1"/>
    <xf numFmtId="49" fontId="0" fillId="0" borderId="36" xfId="0" applyNumberFormat="1" applyFill="1" applyBorder="1"/>
    <xf numFmtId="0" fontId="0" fillId="0" borderId="11" xfId="0" applyFill="1" applyBorder="1"/>
    <xf numFmtId="49" fontId="9" fillId="0" borderId="1" xfId="0" applyNumberFormat="1" applyFont="1" applyFill="1" applyBorder="1" applyAlignment="1">
      <alignment horizontal="left"/>
    </xf>
    <xf numFmtId="0" fontId="0" fillId="0" borderId="37" xfId="0" applyFill="1" applyBorder="1"/>
    <xf numFmtId="0" fontId="0" fillId="10" borderId="50" xfId="0" applyFill="1" applyBorder="1"/>
    <xf numFmtId="0" fontId="1" fillId="10" borderId="51" xfId="0" applyFont="1" applyFill="1" applyBorder="1"/>
    <xf numFmtId="0" fontId="0" fillId="2" borderId="37" xfId="0" applyNumberFormat="1" applyFill="1" applyBorder="1"/>
    <xf numFmtId="49" fontId="0" fillId="2" borderId="37" xfId="0" applyNumberFormat="1" applyFill="1" applyBorder="1"/>
    <xf numFmtId="0" fontId="11" fillId="2" borderId="37" xfId="0" applyNumberFormat="1" applyFont="1" applyFill="1" applyBorder="1" applyAlignment="1">
      <alignment horizontal="center"/>
    </xf>
    <xf numFmtId="49" fontId="0" fillId="0" borderId="37" xfId="0" applyNumberFormat="1" applyFill="1" applyBorder="1"/>
    <xf numFmtId="0" fontId="9" fillId="0" borderId="1" xfId="0" applyFont="1" applyFill="1" applyBorder="1"/>
    <xf numFmtId="0" fontId="0" fillId="10" borderId="26" xfId="0" applyFill="1" applyBorder="1"/>
    <xf numFmtId="0" fontId="1" fillId="10" borderId="27" xfId="0" applyFont="1" applyFill="1" applyBorder="1"/>
    <xf numFmtId="0" fontId="12" fillId="2" borderId="37" xfId="0" applyNumberFormat="1" applyFont="1" applyFill="1" applyBorder="1" applyAlignment="1">
      <alignment horizontal="center"/>
    </xf>
    <xf numFmtId="49" fontId="9" fillId="0" borderId="25" xfId="0" applyNumberFormat="1" applyFont="1" applyFill="1" applyBorder="1" applyAlignment="1">
      <alignment wrapText="1"/>
    </xf>
    <xf numFmtId="0" fontId="0" fillId="0" borderId="25" xfId="0" applyNumberFormat="1" applyFill="1" applyBorder="1"/>
    <xf numFmtId="0" fontId="0" fillId="0" borderId="36" xfId="0" applyFill="1" applyBorder="1" applyAlignment="1">
      <alignment vertical="top"/>
    </xf>
    <xf numFmtId="0" fontId="0" fillId="0" borderId="0" xfId="0" applyNumberFormat="1" applyFill="1"/>
    <xf numFmtId="0" fontId="0" fillId="0" borderId="0" xfId="0" applyFill="1"/>
    <xf numFmtId="0" fontId="0" fillId="0" borderId="1" xfId="0" applyFill="1" applyBorder="1" applyAlignment="1">
      <alignment vertical="top"/>
    </xf>
    <xf numFmtId="0" fontId="9" fillId="0" borderId="36" xfId="0" applyNumberFormat="1" applyFont="1" applyFill="1" applyBorder="1"/>
    <xf numFmtId="0" fontId="0" fillId="0" borderId="37" xfId="0" applyFill="1" applyBorder="1" applyAlignment="1">
      <alignment vertical="top"/>
    </xf>
    <xf numFmtId="49" fontId="8" fillId="2" borderId="1" xfId="0" applyNumberFormat="1" applyFont="1" applyFill="1" applyBorder="1" applyAlignment="1">
      <alignment horizontal="left" vertical="top"/>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0" fontId="0" fillId="0" borderId="0" xfId="0" applyNumberFormat="1" applyAlignment="1">
      <alignment horizontal="left" vertical="top" wrapText="1"/>
    </xf>
    <xf numFmtId="0" fontId="0" fillId="0" borderId="0" xfId="0" applyAlignment="1">
      <alignment horizontal="left" vertical="top" wrapText="1"/>
    </xf>
    <xf numFmtId="49" fontId="0" fillId="2" borderId="1" xfId="0" applyNumberFormat="1" applyFill="1" applyBorder="1" applyAlignment="1">
      <alignment horizontal="left" vertical="top"/>
    </xf>
    <xf numFmtId="49" fontId="1" fillId="2" borderId="23" xfId="0" applyNumberFormat="1" applyFont="1" applyFill="1" applyBorder="1" applyAlignment="1">
      <alignment horizontal="left" vertical="top" wrapText="1"/>
    </xf>
    <xf numFmtId="49" fontId="1" fillId="2" borderId="1" xfId="0" applyNumberFormat="1" applyFont="1" applyFill="1" applyBorder="1" applyAlignment="1">
      <alignment horizontal="left" vertical="top" wrapText="1"/>
    </xf>
    <xf numFmtId="0" fontId="0" fillId="0" borderId="36" xfId="0" applyFill="1" applyBorder="1" applyAlignment="1">
      <alignment horizontal="left" vertical="top" wrapText="1"/>
    </xf>
    <xf numFmtId="49" fontId="10" fillId="2" borderId="1" xfId="0" applyNumberFormat="1" applyFont="1" applyFill="1" applyBorder="1" applyAlignment="1">
      <alignment horizontal="left" vertical="top" wrapText="1"/>
    </xf>
    <xf numFmtId="49" fontId="0" fillId="2" borderId="39" xfId="0" applyNumberFormat="1" applyFill="1" applyBorder="1" applyAlignment="1">
      <alignment horizontal="left" vertical="top" wrapText="1"/>
    </xf>
    <xf numFmtId="49" fontId="0" fillId="0" borderId="39" xfId="0" applyNumberFormat="1" applyFill="1" applyBorder="1" applyAlignment="1">
      <alignment horizontal="left" vertical="top" wrapText="1"/>
    </xf>
    <xf numFmtId="0" fontId="9" fillId="2" borderId="1" xfId="0" applyFont="1" applyFill="1" applyBorder="1" applyAlignment="1">
      <alignment horizontal="left" vertical="top" wrapText="1"/>
    </xf>
    <xf numFmtId="49" fontId="0" fillId="7" borderId="19" xfId="0" applyNumberFormat="1" applyFill="1" applyBorder="1" applyAlignment="1">
      <alignment horizontal="left" vertical="top" wrapText="1"/>
    </xf>
    <xf numFmtId="49" fontId="1" fillId="6" borderId="19" xfId="0" applyNumberFormat="1" applyFont="1" applyFill="1" applyBorder="1" applyAlignment="1">
      <alignment horizontal="left" vertical="top" wrapText="1"/>
    </xf>
    <xf numFmtId="0" fontId="1" fillId="6" borderId="22" xfId="0" applyFont="1" applyFill="1" applyBorder="1" applyAlignment="1">
      <alignment horizontal="left" vertical="top" wrapText="1"/>
    </xf>
    <xf numFmtId="0" fontId="1" fillId="6" borderId="20" xfId="0" applyFont="1" applyFill="1" applyBorder="1" applyAlignment="1">
      <alignment horizontal="left" vertical="top" wrapText="1"/>
    </xf>
    <xf numFmtId="49" fontId="1" fillId="5" borderId="19" xfId="0" applyNumberFormat="1" applyFont="1" applyFill="1" applyBorder="1" applyAlignment="1">
      <alignment horizontal="left" wrapText="1"/>
    </xf>
    <xf numFmtId="0" fontId="1" fillId="6" borderId="22" xfId="0" applyFont="1" applyFill="1" applyBorder="1" applyAlignment="1">
      <alignment horizontal="left" wrapText="1"/>
    </xf>
    <xf numFmtId="0" fontId="1" fillId="6" borderId="20" xfId="0" applyFont="1" applyFill="1" applyBorder="1" applyAlignment="1">
      <alignment horizontal="left" wrapText="1"/>
    </xf>
    <xf numFmtId="49" fontId="0" fillId="3" borderId="10" xfId="0" applyNumberFormat="1" applyFill="1" applyBorder="1" applyAlignment="1">
      <alignment horizontal="left"/>
    </xf>
    <xf numFmtId="0" fontId="0" fillId="3" borderId="11" xfId="0" applyFill="1" applyBorder="1" applyAlignment="1">
      <alignment horizontal="left"/>
    </xf>
    <xf numFmtId="0" fontId="0" fillId="3" borderId="12" xfId="0" applyFill="1" applyBorder="1" applyAlignment="1">
      <alignment horizontal="left"/>
    </xf>
    <xf numFmtId="49" fontId="0" fillId="3" borderId="7" xfId="0" applyNumberFormat="1" applyFill="1" applyBorder="1" applyAlignment="1">
      <alignment horizontal="left"/>
    </xf>
    <xf numFmtId="0" fontId="0" fillId="3" borderId="8" xfId="0" applyFill="1" applyBorder="1" applyAlignment="1">
      <alignment horizontal="left"/>
    </xf>
    <xf numFmtId="0" fontId="0" fillId="3" borderId="9" xfId="0" applyFill="1" applyBorder="1" applyAlignment="1">
      <alignment horizontal="left"/>
    </xf>
    <xf numFmtId="49" fontId="0" fillId="3" borderId="13" xfId="0" applyNumberFormat="1" applyFill="1" applyBorder="1" applyAlignment="1">
      <alignment horizontal="left"/>
    </xf>
    <xf numFmtId="0" fontId="0" fillId="3" borderId="4" xfId="0" applyFill="1" applyBorder="1" applyAlignment="1">
      <alignment horizontal="left"/>
    </xf>
    <xf numFmtId="0" fontId="0" fillId="3" borderId="14" xfId="0" applyFill="1" applyBorder="1" applyAlignment="1">
      <alignment horizontal="left"/>
    </xf>
    <xf numFmtId="49" fontId="1" fillId="8" borderId="21" xfId="0" applyNumberFormat="1" applyFont="1" applyFill="1" applyBorder="1" applyAlignment="1">
      <alignment horizontal="center"/>
    </xf>
    <xf numFmtId="0" fontId="1" fillId="8" borderId="21" xfId="0" applyFont="1" applyFill="1" applyBorder="1" applyAlignment="1">
      <alignment horizontal="center"/>
    </xf>
    <xf numFmtId="49" fontId="1" fillId="2" borderId="41" xfId="0" applyNumberFormat="1" applyFont="1" applyFill="1" applyBorder="1" applyAlignment="1">
      <alignment horizontal="center"/>
    </xf>
    <xf numFmtId="0" fontId="1" fillId="2" borderId="41" xfId="0" applyFont="1" applyFill="1" applyBorder="1" applyAlignment="1">
      <alignment horizontal="center"/>
    </xf>
    <xf numFmtId="0" fontId="1" fillId="2" borderId="42" xfId="0" applyFont="1" applyFill="1" applyBorder="1" applyAlignment="1">
      <alignment horizontal="center"/>
    </xf>
    <xf numFmtId="49" fontId="1" fillId="6" borderId="19" xfId="0" applyNumberFormat="1" applyFont="1" applyFill="1" applyBorder="1" applyAlignment="1">
      <alignment horizontal="left"/>
    </xf>
    <xf numFmtId="49" fontId="15" fillId="4" borderId="16" xfId="0" applyNumberFormat="1" applyFont="1" applyFill="1" applyBorder="1" applyAlignment="1">
      <alignment horizontal="center"/>
    </xf>
    <xf numFmtId="0" fontId="15" fillId="4" borderId="16" xfId="0" applyFont="1" applyFill="1" applyBorder="1" applyAlignment="1">
      <alignment horizontal="center"/>
    </xf>
    <xf numFmtId="0" fontId="15" fillId="4" borderId="17" xfId="0" applyFont="1" applyFill="1" applyBorder="1" applyAlignment="1">
      <alignment horizontal="center"/>
    </xf>
    <xf numFmtId="49" fontId="13" fillId="16" borderId="49" xfId="0" applyNumberFormat="1" applyFont="1" applyFill="1" applyBorder="1" applyAlignment="1">
      <alignment wrapText="1"/>
    </xf>
  </cellXfs>
  <cellStyles count="1">
    <cellStyle name="Normal" xfId="0" builtinId="0"/>
  </cellStyles>
  <dxfs count="7">
    <dxf>
      <font>
        <color rgb="FF9C0006"/>
      </font>
      <fill>
        <patternFill patternType="solid">
          <fgColor indexed="24"/>
          <bgColor indexed="25"/>
        </patternFill>
      </fill>
    </dxf>
    <dxf>
      <fill>
        <patternFill>
          <bgColor rgb="FFFFA7A7"/>
        </patternFill>
      </fill>
    </dxf>
    <dxf>
      <fill>
        <patternFill>
          <bgColor theme="0"/>
        </patternFill>
      </fill>
    </dxf>
    <dxf>
      <fill>
        <patternFill>
          <bgColor rgb="FFFFA7A7"/>
        </patternFill>
      </fill>
    </dxf>
    <dxf>
      <fill>
        <patternFill>
          <bgColor theme="0"/>
        </patternFill>
      </fill>
    </dxf>
    <dxf>
      <fill>
        <patternFill>
          <bgColor rgb="FFFFA7A7"/>
        </patternFill>
      </fill>
    </dxf>
    <dxf>
      <fill>
        <patternFill>
          <bgColor theme="0"/>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255D8F"/>
      <color rgb="FF488F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23"/>
  <sheetViews>
    <sheetView showGridLines="0" topLeftCell="A9" workbookViewId="0">
      <selection activeCell="B10" sqref="B10:D10"/>
    </sheetView>
  </sheetViews>
  <sheetFormatPr defaultColWidth="8.81640625" defaultRowHeight="15" customHeight="1" x14ac:dyDescent="0.35"/>
  <cols>
    <col min="1" max="1" width="6.81640625" style="1" customWidth="1"/>
    <col min="2" max="2" width="78.36328125" style="1" customWidth="1"/>
    <col min="3" max="3" width="10.08984375" style="1" customWidth="1"/>
    <col min="4" max="4" width="65.1796875" style="1" customWidth="1"/>
    <col min="5" max="255" width="8.81640625" style="1" customWidth="1"/>
  </cols>
  <sheetData>
    <row r="1" spans="1:4" ht="15" customHeight="1" x14ac:dyDescent="0.35">
      <c r="A1" s="2" t="s">
        <v>0</v>
      </c>
      <c r="B1" s="3"/>
      <c r="C1" s="3"/>
      <c r="D1" s="3"/>
    </row>
    <row r="2" spans="1:4" ht="15" customHeight="1" x14ac:dyDescent="0.35">
      <c r="A2" s="4" t="s">
        <v>1</v>
      </c>
      <c r="B2" s="3"/>
      <c r="C2" s="3"/>
      <c r="D2" s="3"/>
    </row>
    <row r="3" spans="1:4" ht="25" customHeight="1" x14ac:dyDescent="0.35">
      <c r="A3" s="4" t="s">
        <v>2</v>
      </c>
      <c r="B3" s="5"/>
      <c r="C3" s="3"/>
      <c r="D3" s="3"/>
    </row>
    <row r="4" spans="1:4" ht="15.75" customHeight="1" x14ac:dyDescent="0.35">
      <c r="A4" s="6"/>
      <c r="B4" s="7"/>
      <c r="C4" s="8"/>
      <c r="D4" s="8"/>
    </row>
    <row r="5" spans="1:4" ht="15.65" customHeight="1" x14ac:dyDescent="0.35">
      <c r="A5" s="9"/>
      <c r="B5" s="118" t="s">
        <v>3</v>
      </c>
      <c r="C5" s="119"/>
      <c r="D5" s="120"/>
    </row>
    <row r="6" spans="1:4" ht="15" customHeight="1" x14ac:dyDescent="0.35">
      <c r="A6" s="9"/>
      <c r="B6" s="115" t="s">
        <v>4</v>
      </c>
      <c r="C6" s="116"/>
      <c r="D6" s="117"/>
    </row>
    <row r="7" spans="1:4" ht="15" customHeight="1" x14ac:dyDescent="0.35">
      <c r="A7" s="9"/>
      <c r="B7" s="115" t="s">
        <v>5</v>
      </c>
      <c r="C7" s="116"/>
      <c r="D7" s="117"/>
    </row>
    <row r="8" spans="1:4" ht="15.75" customHeight="1" x14ac:dyDescent="0.35">
      <c r="A8" s="9"/>
      <c r="B8" s="121" t="s">
        <v>6</v>
      </c>
      <c r="C8" s="122"/>
      <c r="D8" s="123"/>
    </row>
    <row r="9" spans="1:4" ht="15.65" customHeight="1" x14ac:dyDescent="0.35">
      <c r="A9" s="3"/>
      <c r="B9" s="10"/>
      <c r="C9" s="10"/>
      <c r="D9" s="10"/>
    </row>
    <row r="10" spans="1:4" ht="15" customHeight="1" x14ac:dyDescent="0.35">
      <c r="A10" s="6"/>
      <c r="B10" s="130" t="s">
        <v>7</v>
      </c>
      <c r="C10" s="131"/>
      <c r="D10" s="132"/>
    </row>
    <row r="11" spans="1:4" ht="15" customHeight="1" x14ac:dyDescent="0.35">
      <c r="A11" s="11"/>
      <c r="B11" s="112" t="s">
        <v>8</v>
      </c>
      <c r="C11" s="12" t="s">
        <v>9</v>
      </c>
      <c r="D11" s="13" t="s">
        <v>10</v>
      </c>
    </row>
    <row r="12" spans="1:4" ht="81.5" customHeight="1" x14ac:dyDescent="0.35">
      <c r="A12" s="11"/>
      <c r="B12" s="109" t="s">
        <v>11</v>
      </c>
      <c r="C12" s="110"/>
      <c r="D12" s="111"/>
    </row>
    <row r="13" spans="1:4" ht="21.75" customHeight="1" x14ac:dyDescent="0.35">
      <c r="A13" s="11"/>
      <c r="B13" s="108" t="s">
        <v>12</v>
      </c>
      <c r="C13" s="14">
        <v>1</v>
      </c>
      <c r="D13" s="15"/>
    </row>
    <row r="14" spans="1:4" ht="29.25" customHeight="1" x14ac:dyDescent="0.35">
      <c r="A14" s="11"/>
      <c r="B14" s="108" t="s">
        <v>13</v>
      </c>
      <c r="C14" s="14">
        <v>0</v>
      </c>
      <c r="D14" s="15"/>
    </row>
    <row r="15" spans="1:4" ht="15" customHeight="1" x14ac:dyDescent="0.35">
      <c r="A15" s="11"/>
      <c r="B15" s="109" t="s">
        <v>14</v>
      </c>
      <c r="C15" s="110"/>
      <c r="D15" s="111"/>
    </row>
    <row r="16" spans="1:4" ht="60" customHeight="1" x14ac:dyDescent="0.35">
      <c r="A16" s="11"/>
      <c r="B16" s="108" t="s">
        <v>15</v>
      </c>
      <c r="C16" s="14">
        <v>1</v>
      </c>
      <c r="D16" s="16" t="s">
        <v>16</v>
      </c>
    </row>
    <row r="17" spans="1:4" ht="30" customHeight="1" x14ac:dyDescent="0.35">
      <c r="A17" s="11"/>
      <c r="B17" s="108" t="s">
        <v>17</v>
      </c>
      <c r="C17" s="14">
        <v>0</v>
      </c>
      <c r="D17" s="16" t="s">
        <v>18</v>
      </c>
    </row>
    <row r="18" spans="1:4" ht="73.5" customHeight="1" x14ac:dyDescent="0.35">
      <c r="A18" s="11"/>
      <c r="B18" s="109" t="s">
        <v>19</v>
      </c>
      <c r="C18" s="110"/>
      <c r="D18" s="111"/>
    </row>
    <row r="19" spans="1:4" ht="36" customHeight="1" x14ac:dyDescent="0.35">
      <c r="A19" s="11"/>
      <c r="B19" s="108" t="s">
        <v>20</v>
      </c>
      <c r="C19" s="14">
        <v>1</v>
      </c>
      <c r="D19" s="17" t="s">
        <v>21</v>
      </c>
    </row>
    <row r="20" spans="1:4" ht="61.5" customHeight="1" x14ac:dyDescent="0.35">
      <c r="A20" s="11"/>
      <c r="B20" s="108" t="s">
        <v>22</v>
      </c>
      <c r="C20" s="14">
        <v>0</v>
      </c>
      <c r="D20" s="15"/>
    </row>
    <row r="21" spans="1:4" ht="15" customHeight="1" x14ac:dyDescent="0.35">
      <c r="A21" s="11"/>
      <c r="B21" s="129" t="s">
        <v>23</v>
      </c>
      <c r="C21" s="113"/>
      <c r="D21" s="114"/>
    </row>
    <row r="22" spans="1:4" ht="48.75" customHeight="1" x14ac:dyDescent="0.35">
      <c r="A22" s="11"/>
      <c r="B22" s="108" t="s">
        <v>24</v>
      </c>
      <c r="C22" s="14">
        <v>1</v>
      </c>
      <c r="D22" s="17" t="s">
        <v>116</v>
      </c>
    </row>
    <row r="23" spans="1:4" ht="58.5" customHeight="1" x14ac:dyDescent="0.35">
      <c r="A23" s="11"/>
      <c r="B23" s="108" t="s">
        <v>25</v>
      </c>
      <c r="C23" s="14">
        <v>0</v>
      </c>
      <c r="D23" s="15"/>
    </row>
  </sheetData>
  <mergeCells count="5">
    <mergeCell ref="B5:D5"/>
    <mergeCell ref="B7:D7"/>
    <mergeCell ref="B8:D8"/>
    <mergeCell ref="B6:D6"/>
    <mergeCell ref="B10:D10"/>
  </mergeCells>
  <pageMargins left="0.7" right="0.7" top="0.75" bottom="0.75" header="0.3" footer="0.3"/>
  <pageSetup scale="67" orientation="portrait"/>
  <headerFooter>
    <oddHeader>&amp;L&amp;"Calibri,Bold"&amp;11&amp;KFF0000DRAFT FOR COMMENT ONLY</oddHead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L20"/>
  <sheetViews>
    <sheetView showGridLines="0" tabSelected="1" workbookViewId="0">
      <selection activeCell="C21" sqref="C21"/>
    </sheetView>
  </sheetViews>
  <sheetFormatPr defaultColWidth="8.81640625" defaultRowHeight="15" customHeight="1" x14ac:dyDescent="0.35"/>
  <cols>
    <col min="1" max="1" width="4" style="1" customWidth="1"/>
    <col min="2" max="2" width="60.81640625" style="1" bestFit="1" customWidth="1"/>
    <col min="3" max="3" width="90.453125" style="1" customWidth="1"/>
    <col min="4" max="4" width="62" style="1" customWidth="1"/>
    <col min="5" max="246" width="8.81640625" style="1" customWidth="1"/>
  </cols>
  <sheetData>
    <row r="1" spans="1:246" ht="15" customHeight="1" x14ac:dyDescent="0.35">
      <c r="A1" s="11"/>
      <c r="B1" s="124" t="s">
        <v>26</v>
      </c>
      <c r="C1" s="125"/>
      <c r="D1" s="19"/>
    </row>
    <row r="2" spans="1:246" ht="15" customHeight="1" x14ac:dyDescent="0.35">
      <c r="A2" s="11"/>
      <c r="B2" s="20" t="s">
        <v>27</v>
      </c>
      <c r="C2" s="21" t="s">
        <v>90</v>
      </c>
      <c r="D2" s="19"/>
    </row>
    <row r="3" spans="1:246" ht="15" customHeight="1" x14ac:dyDescent="0.35">
      <c r="A3" s="11"/>
      <c r="B3" s="20" t="s">
        <v>28</v>
      </c>
      <c r="C3" s="22" t="s">
        <v>29</v>
      </c>
      <c r="D3" s="19"/>
    </row>
    <row r="4" spans="1:246" ht="15" customHeight="1" x14ac:dyDescent="0.35">
      <c r="A4" s="11"/>
      <c r="B4" s="20" t="s">
        <v>30</v>
      </c>
      <c r="C4" s="22" t="s">
        <v>31</v>
      </c>
      <c r="D4" s="19"/>
    </row>
    <row r="5" spans="1:246" ht="15" customHeight="1" x14ac:dyDescent="0.35">
      <c r="A5" s="11"/>
      <c r="B5" s="20" t="s">
        <v>32</v>
      </c>
      <c r="C5" s="21" t="s">
        <v>33</v>
      </c>
      <c r="D5" s="19"/>
    </row>
    <row r="6" spans="1:246" ht="15" customHeight="1" x14ac:dyDescent="0.35">
      <c r="A6" s="11"/>
      <c r="B6" s="20" t="s">
        <v>34</v>
      </c>
      <c r="C6" s="21" t="s">
        <v>35</v>
      </c>
      <c r="D6" s="19"/>
    </row>
    <row r="7" spans="1:246" ht="15" customHeight="1" x14ac:dyDescent="0.35">
      <c r="A7" s="11"/>
      <c r="B7" s="20" t="s">
        <v>36</v>
      </c>
      <c r="C7" s="21" t="s">
        <v>37</v>
      </c>
      <c r="D7" s="19"/>
    </row>
    <row r="8" spans="1:246" ht="15" customHeight="1" x14ac:dyDescent="0.35">
      <c r="A8" s="23" t="s">
        <v>38</v>
      </c>
      <c r="B8" s="24"/>
      <c r="C8" s="24"/>
      <c r="D8" s="25"/>
    </row>
    <row r="9" spans="1:246" s="68" customFormat="1" ht="30" customHeight="1" x14ac:dyDescent="0.35">
      <c r="A9" s="65"/>
      <c r="B9" s="133" t="s">
        <v>39</v>
      </c>
      <c r="C9" s="133" t="s">
        <v>40</v>
      </c>
      <c r="D9" s="133" t="s">
        <v>41</v>
      </c>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row>
    <row r="10" spans="1:246" s="91" customFormat="1" ht="15" customHeight="1" x14ac:dyDescent="0.35">
      <c r="A10" s="88">
        <v>1</v>
      </c>
      <c r="B10" s="72" t="s">
        <v>110</v>
      </c>
      <c r="C10" s="87" t="s">
        <v>93</v>
      </c>
      <c r="D10" s="89" t="s">
        <v>102</v>
      </c>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c r="CL10" s="90"/>
      <c r="CM10" s="90"/>
      <c r="CN10" s="90"/>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0"/>
      <c r="EG10" s="90"/>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0"/>
      <c r="FZ10" s="90"/>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0"/>
      <c r="HS10" s="90"/>
      <c r="HT10" s="90"/>
      <c r="HU10" s="90"/>
      <c r="HV10" s="90"/>
      <c r="HW10" s="90"/>
      <c r="HX10" s="90"/>
      <c r="HY10" s="90"/>
      <c r="HZ10" s="90"/>
      <c r="IA10" s="90"/>
      <c r="IB10" s="90"/>
      <c r="IC10" s="90"/>
      <c r="ID10" s="90"/>
      <c r="IE10" s="90"/>
      <c r="IF10" s="90"/>
      <c r="IG10" s="90"/>
      <c r="IH10" s="90"/>
      <c r="II10" s="90"/>
      <c r="IJ10" s="90"/>
      <c r="IK10" s="90"/>
      <c r="IL10" s="90"/>
    </row>
    <row r="11" spans="1:246" s="91" customFormat="1" ht="15" customHeight="1" x14ac:dyDescent="0.35">
      <c r="A11" s="88">
        <v>2</v>
      </c>
      <c r="B11" s="72" t="s">
        <v>42</v>
      </c>
      <c r="C11" s="83" t="s">
        <v>104</v>
      </c>
      <c r="D11" s="72" t="s">
        <v>103</v>
      </c>
    </row>
    <row r="12" spans="1:246" s="91" customFormat="1" ht="15" customHeight="1" x14ac:dyDescent="0.35">
      <c r="A12" s="88">
        <v>3</v>
      </c>
      <c r="B12" s="72" t="s">
        <v>43</v>
      </c>
      <c r="C12" s="83" t="s">
        <v>91</v>
      </c>
      <c r="D12" s="92" t="s">
        <v>96</v>
      </c>
    </row>
    <row r="13" spans="1:246" s="91" customFormat="1" ht="15" customHeight="1" x14ac:dyDescent="0.35">
      <c r="A13" s="88">
        <v>4</v>
      </c>
      <c r="B13" s="74" t="s">
        <v>44</v>
      </c>
      <c r="C13" s="83" t="s">
        <v>106</v>
      </c>
      <c r="D13" s="92" t="s">
        <v>97</v>
      </c>
    </row>
    <row r="14" spans="1:246" s="91" customFormat="1" ht="15" customHeight="1" x14ac:dyDescent="0.35">
      <c r="A14" s="88">
        <v>5</v>
      </c>
      <c r="B14" s="73" t="s">
        <v>45</v>
      </c>
      <c r="C14" s="83" t="s">
        <v>108</v>
      </c>
      <c r="D14" s="93" t="s">
        <v>98</v>
      </c>
    </row>
    <row r="15" spans="1:246" s="91" customFormat="1" ht="15" customHeight="1" x14ac:dyDescent="0.35">
      <c r="A15" s="88">
        <v>6</v>
      </c>
      <c r="B15" s="74" t="s">
        <v>46</v>
      </c>
      <c r="C15" s="83" t="s">
        <v>109</v>
      </c>
      <c r="D15" s="92" t="s">
        <v>99</v>
      </c>
    </row>
    <row r="16" spans="1:246" s="91" customFormat="1" ht="15" customHeight="1" x14ac:dyDescent="0.35">
      <c r="A16" s="88">
        <v>7</v>
      </c>
      <c r="B16" s="72" t="s">
        <v>47</v>
      </c>
      <c r="C16" s="83" t="s">
        <v>117</v>
      </c>
      <c r="D16" s="89" t="s">
        <v>118</v>
      </c>
    </row>
    <row r="17" spans="1:4" s="91" customFormat="1" ht="15" customHeight="1" x14ac:dyDescent="0.35">
      <c r="A17" s="88">
        <v>8</v>
      </c>
      <c r="B17" s="66" t="s">
        <v>105</v>
      </c>
      <c r="C17" s="83" t="s">
        <v>107</v>
      </c>
      <c r="D17" s="49" t="s">
        <v>100</v>
      </c>
    </row>
    <row r="18" spans="1:4" s="91" customFormat="1" ht="15" customHeight="1" x14ac:dyDescent="0.35">
      <c r="A18" s="88">
        <v>9</v>
      </c>
      <c r="B18" s="64" t="s">
        <v>123</v>
      </c>
      <c r="C18" s="83" t="s">
        <v>117</v>
      </c>
      <c r="D18" s="64" t="s">
        <v>119</v>
      </c>
    </row>
    <row r="19" spans="1:4" s="91" customFormat="1" ht="15" customHeight="1" x14ac:dyDescent="0.35">
      <c r="A19" s="88">
        <v>10</v>
      </c>
      <c r="B19" s="75" t="s">
        <v>92</v>
      </c>
      <c r="C19" s="64" t="s">
        <v>94</v>
      </c>
      <c r="D19" s="92" t="s">
        <v>95</v>
      </c>
    </row>
    <row r="20" spans="1:4" s="91" customFormat="1" ht="15" customHeight="1" x14ac:dyDescent="0.35">
      <c r="A20" s="88">
        <v>11</v>
      </c>
      <c r="B20" s="76" t="s">
        <v>124</v>
      </c>
      <c r="C20" s="64" t="s">
        <v>111</v>
      </c>
      <c r="D20" s="94" t="s">
        <v>101</v>
      </c>
    </row>
  </sheetData>
  <autoFilter ref="A9:D20" xr:uid="{55CAD984-95F0-4C6B-A8CF-3C6245BC83C9}"/>
  <mergeCells count="1">
    <mergeCell ref="B1:C1"/>
  </mergeCells>
  <pageMargins left="0.7" right="0.7" top="0.75" bottom="0.75" header="0.3" footer="0.3"/>
  <pageSetup orientation="portrait" r:id="rId1"/>
  <headerFooter>
    <oddFooter>&amp;C&amp;"Helvetica Neue,Regular"&amp;12&amp;K000000&amp;P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C3</xm:sqref>
        </x14:dataValidation>
        <x14:dataValidation type="list" allowBlank="1" showInputMessage="1" showErrorMessage="1" xr:uid="{00000000-0002-0000-0100-000001000000}">
          <x14:formula1>
            <xm:f>DataValidation!$B$2:$B$9</xm:f>
          </x14:formula1>
          <xm:sqref>C4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4.5" x14ac:dyDescent="0.35"/>
  <sheetData>
    <row r="1" spans="1:4" x14ac:dyDescent="0.35">
      <c r="A1" t="s">
        <v>28</v>
      </c>
      <c r="B1" t="s">
        <v>30</v>
      </c>
    </row>
    <row r="2" spans="1:4" x14ac:dyDescent="0.35">
      <c r="A2" s="48" t="s">
        <v>48</v>
      </c>
      <c r="B2" s="48" t="s">
        <v>49</v>
      </c>
    </row>
    <row r="3" spans="1:4" x14ac:dyDescent="0.35">
      <c r="A3" s="48" t="s">
        <v>29</v>
      </c>
      <c r="B3" s="48" t="s">
        <v>31</v>
      </c>
    </row>
    <row r="4" spans="1:4" x14ac:dyDescent="0.35">
      <c r="A4" s="48" t="s">
        <v>50</v>
      </c>
      <c r="B4" s="48" t="s">
        <v>51</v>
      </c>
    </row>
    <row r="5" spans="1:4" x14ac:dyDescent="0.35">
      <c r="A5" s="48" t="s">
        <v>52</v>
      </c>
      <c r="B5" s="48" t="s">
        <v>53</v>
      </c>
    </row>
    <row r="6" spans="1:4" x14ac:dyDescent="0.35">
      <c r="A6" s="48" t="s">
        <v>54</v>
      </c>
      <c r="B6" s="48" t="s">
        <v>55</v>
      </c>
    </row>
    <row r="7" spans="1:4" x14ac:dyDescent="0.35">
      <c r="A7" s="48" t="s">
        <v>56</v>
      </c>
      <c r="B7" s="48" t="s">
        <v>57</v>
      </c>
    </row>
    <row r="8" spans="1:4" x14ac:dyDescent="0.35">
      <c r="A8" s="48" t="s">
        <v>58</v>
      </c>
      <c r="B8" s="48" t="s">
        <v>59</v>
      </c>
    </row>
    <row r="9" spans="1:4" x14ac:dyDescent="0.35">
      <c r="A9" t="str">
        <f t="shared" ref="A9:A12" si="0">TRIM(D20)</f>
        <v/>
      </c>
      <c r="B9" s="48" t="s">
        <v>58</v>
      </c>
    </row>
    <row r="10" spans="1:4" x14ac:dyDescent="0.35">
      <c r="A10" t="str">
        <f t="shared" si="0"/>
        <v/>
      </c>
    </row>
    <row r="11" spans="1:4" x14ac:dyDescent="0.35">
      <c r="A11" t="str">
        <f t="shared" si="0"/>
        <v/>
      </c>
    </row>
    <row r="12" spans="1:4" x14ac:dyDescent="0.35">
      <c r="A12" t="str">
        <f t="shared" si="0"/>
        <v/>
      </c>
    </row>
    <row r="13" spans="1:4" x14ac:dyDescent="0.35">
      <c r="D13" t="s">
        <v>60</v>
      </c>
    </row>
    <row r="14" spans="1:4" x14ac:dyDescent="0.35">
      <c r="D14" t="s">
        <v>61</v>
      </c>
    </row>
    <row r="15" spans="1:4" x14ac:dyDescent="0.35">
      <c r="D15" t="s">
        <v>62</v>
      </c>
    </row>
    <row r="16" spans="1:4" x14ac:dyDescent="0.35">
      <c r="D16" t="s">
        <v>63</v>
      </c>
    </row>
    <row r="17" spans="4:4" x14ac:dyDescent="0.35">
      <c r="D17" t="s">
        <v>64</v>
      </c>
    </row>
    <row r="18" spans="4:4" x14ac:dyDescent="0.35">
      <c r="D18" t="s">
        <v>65</v>
      </c>
    </row>
    <row r="19" spans="4:4" x14ac:dyDescent="0.35">
      <c r="D19" t="s">
        <v>66</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R15"/>
  <sheetViews>
    <sheetView showGridLines="0" workbookViewId="0">
      <selection activeCell="C25" sqref="C25:D25"/>
    </sheetView>
  </sheetViews>
  <sheetFormatPr defaultColWidth="8.81640625" defaultRowHeight="15" customHeight="1" x14ac:dyDescent="0.35"/>
  <cols>
    <col min="1" max="1" width="11.26953125" style="1" customWidth="1"/>
    <col min="2" max="2" width="77.26953125" style="1" bestFit="1" customWidth="1"/>
    <col min="3" max="6" width="22.7265625" style="1" customWidth="1"/>
    <col min="7" max="252" width="8.81640625" style="1" customWidth="1"/>
  </cols>
  <sheetData>
    <row r="1" spans="1:252" ht="15" customHeight="1" x14ac:dyDescent="0.35">
      <c r="A1" s="26" t="s">
        <v>67</v>
      </c>
      <c r="B1" s="27" t="str">
        <f>'Measure Info'!C5</f>
        <v>Athena</v>
      </c>
      <c r="C1" s="18"/>
      <c r="D1" s="18"/>
      <c r="E1" s="18"/>
      <c r="F1" s="18"/>
    </row>
    <row r="2" spans="1:252" ht="15" customHeight="1" x14ac:dyDescent="0.35">
      <c r="A2" s="28"/>
      <c r="B2" s="29"/>
      <c r="C2" s="13" t="s">
        <v>68</v>
      </c>
      <c r="D2" s="13" t="s">
        <v>69</v>
      </c>
      <c r="E2" s="13" t="s">
        <v>70</v>
      </c>
      <c r="F2" s="13" t="s">
        <v>71</v>
      </c>
    </row>
    <row r="3" spans="1:252" ht="74.25" customHeight="1" x14ac:dyDescent="0.35">
      <c r="A3" s="30" t="s">
        <v>72</v>
      </c>
      <c r="B3" s="31" t="s">
        <v>39</v>
      </c>
      <c r="C3" s="32" t="s">
        <v>73</v>
      </c>
      <c r="D3" s="32" t="s">
        <v>74</v>
      </c>
      <c r="E3" s="32" t="s">
        <v>75</v>
      </c>
      <c r="F3" s="32" t="s">
        <v>76</v>
      </c>
    </row>
    <row r="4" spans="1:252" ht="15" customHeight="1" x14ac:dyDescent="0.35">
      <c r="A4" s="77"/>
      <c r="B4" s="78"/>
      <c r="C4" s="62" t="s">
        <v>9</v>
      </c>
      <c r="D4" s="63" t="s">
        <v>9</v>
      </c>
      <c r="E4" s="63" t="s">
        <v>9</v>
      </c>
      <c r="F4" s="63" t="s">
        <v>9</v>
      </c>
    </row>
    <row r="5" spans="1:252" ht="15" customHeight="1" x14ac:dyDescent="0.35">
      <c r="A5" s="79">
        <v>1</v>
      </c>
      <c r="B5" s="80" t="str">
        <f>'Measure Info'!B10</f>
        <v>Encounter, Performed: Preventative Care</v>
      </c>
      <c r="C5" s="81">
        <v>1</v>
      </c>
      <c r="D5" s="81">
        <v>1</v>
      </c>
      <c r="E5" s="81">
        <v>1</v>
      </c>
      <c r="F5" s="81">
        <v>1</v>
      </c>
    </row>
    <row r="6" spans="1:252" ht="15" customHeight="1" x14ac:dyDescent="0.35">
      <c r="A6" s="79">
        <v>2</v>
      </c>
      <c r="B6" s="80" t="str">
        <f>'Measure Info'!B11</f>
        <v>Encounter, Performed: Office Visit</v>
      </c>
      <c r="C6" s="81">
        <v>1</v>
      </c>
      <c r="D6" s="81">
        <v>1</v>
      </c>
      <c r="E6" s="81">
        <v>1</v>
      </c>
      <c r="F6" s="81">
        <v>1</v>
      </c>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row>
    <row r="7" spans="1:252" ht="15" customHeight="1" x14ac:dyDescent="0.35">
      <c r="A7" s="79">
        <v>3</v>
      </c>
      <c r="B7" s="80" t="str">
        <f>'Measure Info'!B12</f>
        <v>Diagnosis: Diabetes</v>
      </c>
      <c r="C7" s="81">
        <v>1</v>
      </c>
      <c r="D7" s="81">
        <v>1</v>
      </c>
      <c r="E7" s="81">
        <v>1</v>
      </c>
      <c r="F7" s="81">
        <v>1</v>
      </c>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row>
    <row r="8" spans="1:252" ht="15" customHeight="1" x14ac:dyDescent="0.35">
      <c r="A8" s="79">
        <v>4</v>
      </c>
      <c r="B8" s="80" t="str">
        <f>'Measure Info'!B13</f>
        <v>Diagnosis: Pregnancy</v>
      </c>
      <c r="C8" s="81">
        <v>1</v>
      </c>
      <c r="D8" s="81">
        <v>1</v>
      </c>
      <c r="E8" s="81">
        <v>1</v>
      </c>
      <c r="F8" s="81">
        <v>1</v>
      </c>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row>
    <row r="9" spans="1:252" ht="15" customHeight="1" x14ac:dyDescent="0.35">
      <c r="A9" s="79">
        <v>5</v>
      </c>
      <c r="B9" s="82" t="str">
        <f>'Measure Info'!B14</f>
        <v>Diagnoses: Advanced Illness</v>
      </c>
      <c r="C9" s="81">
        <v>1</v>
      </c>
      <c r="D9" s="81">
        <v>1</v>
      </c>
      <c r="E9" s="81">
        <v>1</v>
      </c>
      <c r="F9" s="81">
        <v>0</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row>
    <row r="10" spans="1:252" ht="15" customHeight="1" x14ac:dyDescent="0.35">
      <c r="A10" s="79">
        <v>6</v>
      </c>
      <c r="B10" s="82" t="str">
        <f>'Measure Info'!B15</f>
        <v>Diagnosis: Limited Life Expectancy</v>
      </c>
      <c r="C10" s="81">
        <v>1</v>
      </c>
      <c r="D10" s="81">
        <v>1</v>
      </c>
      <c r="E10" s="81">
        <v>1</v>
      </c>
      <c r="F10" s="81">
        <v>0</v>
      </c>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row>
    <row r="11" spans="1:252" ht="15" customHeight="1" x14ac:dyDescent="0.35">
      <c r="A11" s="79">
        <v>7</v>
      </c>
      <c r="B11" s="82" t="str">
        <f>'Measure Info'!B16</f>
        <v>Physical Exam, Performed: Body mass index (BMI) [Ratio]</v>
      </c>
      <c r="C11" s="81">
        <v>1</v>
      </c>
      <c r="D11" s="81">
        <v>1</v>
      </c>
      <c r="E11" s="81">
        <v>1</v>
      </c>
      <c r="F11" s="81">
        <v>1</v>
      </c>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row>
    <row r="12" spans="1:252" ht="15" customHeight="1" x14ac:dyDescent="0.35">
      <c r="A12" s="79">
        <v>8</v>
      </c>
      <c r="B12" s="82" t="str">
        <f>'Measure Info'!B17</f>
        <v>Diagnosis: Prediabetes</v>
      </c>
      <c r="C12" s="81">
        <v>1</v>
      </c>
      <c r="D12" s="81">
        <v>1</v>
      </c>
      <c r="E12" s="81">
        <v>1</v>
      </c>
      <c r="F12" s="81">
        <v>1</v>
      </c>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row>
    <row r="13" spans="1:252" ht="15" customHeight="1" x14ac:dyDescent="0.35">
      <c r="A13" s="79">
        <v>9</v>
      </c>
      <c r="B13" s="80" t="str">
        <f>'Measure Info'!B18</f>
        <v>Patient Characteristic, Birthdate</v>
      </c>
      <c r="C13" s="81">
        <v>1</v>
      </c>
      <c r="D13" s="81">
        <v>1</v>
      </c>
      <c r="E13" s="81">
        <v>1</v>
      </c>
      <c r="F13" s="81">
        <v>1</v>
      </c>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row>
    <row r="14" spans="1:252" ht="15" customHeight="1" x14ac:dyDescent="0.35">
      <c r="A14" s="79">
        <v>10</v>
      </c>
      <c r="B14" s="80" t="str">
        <f>'Measure Info'!B19</f>
        <v>Laboratory Test, Performed: Glycemic Screening Tests</v>
      </c>
      <c r="C14" s="81">
        <v>1</v>
      </c>
      <c r="D14" s="81">
        <v>1</v>
      </c>
      <c r="E14" s="81">
        <v>1</v>
      </c>
      <c r="F14" s="81">
        <v>0</v>
      </c>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row>
    <row r="15" spans="1:252" ht="15" customHeight="1" x14ac:dyDescent="0.35">
      <c r="A15" s="79">
        <v>11</v>
      </c>
      <c r="B15" s="80" t="str">
        <f>'Measure Info'!B20</f>
        <v>Patient Characteristic, Race</v>
      </c>
      <c r="C15" s="81">
        <v>1</v>
      </c>
      <c r="D15" s="81">
        <v>1</v>
      </c>
      <c r="E15" s="81">
        <v>1</v>
      </c>
      <c r="F15" s="81">
        <v>1</v>
      </c>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row>
  </sheetData>
  <conditionalFormatting sqref="C5:F15">
    <cfRule type="containsBlanks" dxfId="6" priority="9">
      <formula>LEN(TRIM(C5))=0</formula>
    </cfRule>
    <cfRule type="cellIs" dxfId="5" priority="10" operator="equal">
      <formula>0</formula>
    </cfRule>
  </conditionalFormatting>
  <pageMargins left="0.7" right="0.7" top="0.75" bottom="0.75" header="0.3" footer="0.3"/>
  <pageSetup orientation="portrait"/>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Q15"/>
  <sheetViews>
    <sheetView showGridLines="0" workbookViewId="0">
      <selection activeCell="C7" sqref="C7"/>
    </sheetView>
  </sheetViews>
  <sheetFormatPr defaultColWidth="8.81640625" defaultRowHeight="15" customHeight="1" x14ac:dyDescent="0.35"/>
  <cols>
    <col min="1" max="1" width="11.26953125" style="1" customWidth="1"/>
    <col min="2" max="2" width="77.26953125" style="1" bestFit="1" customWidth="1"/>
    <col min="3" max="6" width="22.7265625" style="1" customWidth="1"/>
    <col min="7" max="251" width="8.81640625" style="1" customWidth="1"/>
  </cols>
  <sheetData>
    <row r="1" spans="1:251" ht="15" customHeight="1" x14ac:dyDescent="0.35">
      <c r="A1" s="26" t="s">
        <v>67</v>
      </c>
      <c r="B1" s="27" t="str">
        <f>'Measure Info'!C6</f>
        <v>NextGen</v>
      </c>
      <c r="C1" s="18"/>
      <c r="D1" s="18"/>
      <c r="E1" s="18"/>
      <c r="F1" s="18"/>
    </row>
    <row r="2" spans="1:251" ht="15" customHeight="1" x14ac:dyDescent="0.35">
      <c r="A2" s="28"/>
      <c r="B2" s="29"/>
      <c r="C2" s="13" t="s">
        <v>68</v>
      </c>
      <c r="D2" s="13" t="s">
        <v>69</v>
      </c>
      <c r="E2" s="13" t="s">
        <v>70</v>
      </c>
      <c r="F2" s="13" t="s">
        <v>71</v>
      </c>
    </row>
    <row r="3" spans="1:251" ht="76.5" customHeight="1" x14ac:dyDescent="0.35">
      <c r="A3" s="33" t="s">
        <v>72</v>
      </c>
      <c r="B3" s="31" t="s">
        <v>39</v>
      </c>
      <c r="C3" s="32" t="s">
        <v>73</v>
      </c>
      <c r="D3" s="32" t="s">
        <v>74</v>
      </c>
      <c r="E3" s="32" t="s">
        <v>75</v>
      </c>
      <c r="F3" s="32" t="s">
        <v>76</v>
      </c>
    </row>
    <row r="4" spans="1:251" ht="15" customHeight="1" x14ac:dyDescent="0.35">
      <c r="A4" s="77"/>
      <c r="B4" s="78"/>
      <c r="C4" s="62" t="s">
        <v>9</v>
      </c>
      <c r="D4" s="63" t="s">
        <v>9</v>
      </c>
      <c r="E4" s="63" t="s">
        <v>9</v>
      </c>
      <c r="F4" s="63" t="s">
        <v>9</v>
      </c>
    </row>
    <row r="5" spans="1:251" ht="15" customHeight="1" x14ac:dyDescent="0.35">
      <c r="A5" s="79">
        <v>1</v>
      </c>
      <c r="B5" s="80" t="str">
        <f>'Measure Info'!B10</f>
        <v>Encounter, Performed: Preventative Care</v>
      </c>
      <c r="C5" s="81">
        <v>0</v>
      </c>
      <c r="D5" s="81">
        <v>1</v>
      </c>
      <c r="E5" s="81">
        <v>1</v>
      </c>
      <c r="F5" s="81">
        <v>1</v>
      </c>
    </row>
    <row r="6" spans="1:251" ht="15" customHeight="1" x14ac:dyDescent="0.35">
      <c r="A6" s="79">
        <v>2</v>
      </c>
      <c r="B6" s="80" t="str">
        <f>'Measure Info'!B11</f>
        <v>Encounter, Performed: Office Visit</v>
      </c>
      <c r="C6" s="81">
        <v>1</v>
      </c>
      <c r="D6" s="81">
        <v>1</v>
      </c>
      <c r="E6" s="81">
        <v>0</v>
      </c>
      <c r="F6" s="81">
        <v>0</v>
      </c>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row>
    <row r="7" spans="1:251" ht="15" customHeight="1" x14ac:dyDescent="0.35">
      <c r="A7" s="79">
        <v>3</v>
      </c>
      <c r="B7" s="80" t="str">
        <f>'Measure Info'!B12</f>
        <v>Diagnosis: Diabetes</v>
      </c>
      <c r="C7" s="81">
        <v>1</v>
      </c>
      <c r="D7" s="81">
        <v>1</v>
      </c>
      <c r="E7" s="81">
        <v>1</v>
      </c>
      <c r="F7" s="81">
        <v>1</v>
      </c>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row>
    <row r="8" spans="1:251" ht="15" customHeight="1" x14ac:dyDescent="0.35">
      <c r="A8" s="79">
        <v>4</v>
      </c>
      <c r="B8" s="82" t="str">
        <f>'Measure Info'!B13</f>
        <v>Diagnosis: Pregnancy</v>
      </c>
      <c r="C8" s="81">
        <v>1</v>
      </c>
      <c r="D8" s="81">
        <v>1</v>
      </c>
      <c r="E8" s="81">
        <v>1</v>
      </c>
      <c r="F8" s="81">
        <v>1</v>
      </c>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row>
    <row r="9" spans="1:251" ht="15" customHeight="1" x14ac:dyDescent="0.35">
      <c r="A9" s="79">
        <v>5</v>
      </c>
      <c r="B9" s="82" t="str">
        <f>'Measure Info'!B14</f>
        <v>Diagnoses: Advanced Illness</v>
      </c>
      <c r="C9" s="81">
        <v>0</v>
      </c>
      <c r="D9" s="81">
        <v>0</v>
      </c>
      <c r="E9" s="81">
        <v>0</v>
      </c>
      <c r="F9" s="81">
        <v>0</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row>
    <row r="10" spans="1:251" ht="15" customHeight="1" x14ac:dyDescent="0.35">
      <c r="A10" s="79">
        <v>6</v>
      </c>
      <c r="B10" s="82" t="str">
        <f>'Measure Info'!B15</f>
        <v>Diagnosis: Limited Life Expectancy</v>
      </c>
      <c r="C10" s="81">
        <v>0</v>
      </c>
      <c r="D10" s="81">
        <v>0</v>
      </c>
      <c r="E10" s="81">
        <v>0</v>
      </c>
      <c r="F10" s="81">
        <v>0</v>
      </c>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row>
    <row r="11" spans="1:251" ht="15" customHeight="1" x14ac:dyDescent="0.35">
      <c r="A11" s="79">
        <v>7</v>
      </c>
      <c r="B11" s="82" t="str">
        <f>'Measure Info'!B16</f>
        <v>Physical Exam, Performed: Body mass index (BMI) [Ratio]</v>
      </c>
      <c r="C11" s="81">
        <v>1</v>
      </c>
      <c r="D11" s="81">
        <v>1</v>
      </c>
      <c r="E11" s="81">
        <v>1</v>
      </c>
      <c r="F11" s="81">
        <v>1</v>
      </c>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row>
    <row r="12" spans="1:251" ht="15" customHeight="1" x14ac:dyDescent="0.35">
      <c r="A12" s="79">
        <v>8</v>
      </c>
      <c r="B12" s="82" t="str">
        <f>'Measure Info'!B17</f>
        <v>Diagnosis: Prediabetes</v>
      </c>
      <c r="C12" s="81">
        <v>1</v>
      </c>
      <c r="D12" s="81">
        <v>1</v>
      </c>
      <c r="E12" s="81">
        <v>1</v>
      </c>
      <c r="F12" s="81">
        <v>1</v>
      </c>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row>
    <row r="13" spans="1:251" ht="15" customHeight="1" x14ac:dyDescent="0.35">
      <c r="A13" s="79">
        <v>9</v>
      </c>
      <c r="B13" s="80" t="str">
        <f>'Measure Info'!B18</f>
        <v>Patient Characteristic, Birthdate</v>
      </c>
      <c r="C13" s="81">
        <v>1</v>
      </c>
      <c r="D13" s="81">
        <v>1</v>
      </c>
      <c r="E13" s="81">
        <v>1</v>
      </c>
      <c r="F13" s="81">
        <v>1</v>
      </c>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row>
    <row r="14" spans="1:251" ht="15" customHeight="1" x14ac:dyDescent="0.35">
      <c r="A14" s="79">
        <v>10</v>
      </c>
      <c r="B14" s="80" t="str">
        <f>'Measure Info'!B19</f>
        <v>Laboratory Test, Performed: Glycemic Screening Tests</v>
      </c>
      <c r="C14" s="81">
        <v>1</v>
      </c>
      <c r="D14" s="81">
        <v>1</v>
      </c>
      <c r="E14" s="81">
        <v>1</v>
      </c>
      <c r="F14" s="81">
        <v>1</v>
      </c>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row>
    <row r="15" spans="1:251" ht="15" customHeight="1" x14ac:dyDescent="0.35">
      <c r="A15" s="79">
        <v>11</v>
      </c>
      <c r="B15" s="80" t="str">
        <f>'Measure Info'!B20</f>
        <v>Patient Characteristic, Race</v>
      </c>
      <c r="C15" s="81">
        <v>1</v>
      </c>
      <c r="D15" s="81">
        <v>1</v>
      </c>
      <c r="E15" s="81">
        <v>1</v>
      </c>
      <c r="F15" s="81">
        <v>1</v>
      </c>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row>
  </sheetData>
  <conditionalFormatting sqref="C5:F15">
    <cfRule type="containsBlanks" dxfId="4" priority="19">
      <formula>LEN(TRIM(C5))=0</formula>
    </cfRule>
    <cfRule type="cellIs" dxfId="3" priority="20" operator="equal">
      <formula>0</formula>
    </cfRule>
  </conditionalFormatting>
  <pageMargins left="0.7" right="0.7" top="0.75" bottom="0.75" header="0.3" footer="0.3"/>
  <pageSetup orientation="portrait" r:id="rId1"/>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S15"/>
  <sheetViews>
    <sheetView showGridLines="0" workbookViewId="0">
      <selection activeCell="B26" sqref="B26"/>
    </sheetView>
  </sheetViews>
  <sheetFormatPr defaultColWidth="8.81640625" defaultRowHeight="15" customHeight="1" x14ac:dyDescent="0.35"/>
  <cols>
    <col min="1" max="1" width="11.26953125" style="1" customWidth="1"/>
    <col min="2" max="2" width="98.54296875" style="1" bestFit="1" customWidth="1"/>
    <col min="3" max="6" width="22.7265625" style="1" customWidth="1"/>
    <col min="7" max="253" width="8.81640625" style="1" customWidth="1"/>
  </cols>
  <sheetData>
    <row r="1" spans="1:253" ht="15" customHeight="1" x14ac:dyDescent="0.35">
      <c r="A1" s="26" t="s">
        <v>67</v>
      </c>
      <c r="B1" s="27" t="str">
        <f>'Measure Info'!C7</f>
        <v>EPIC</v>
      </c>
      <c r="C1" s="18"/>
      <c r="D1" s="18"/>
      <c r="E1" s="18"/>
      <c r="F1" s="18"/>
    </row>
    <row r="2" spans="1:253" ht="15" customHeight="1" x14ac:dyDescent="0.35">
      <c r="A2" s="28"/>
      <c r="B2" s="29"/>
      <c r="C2" s="13" t="s">
        <v>68</v>
      </c>
      <c r="D2" s="13" t="s">
        <v>69</v>
      </c>
      <c r="E2" s="13" t="s">
        <v>70</v>
      </c>
      <c r="F2" s="13" t="s">
        <v>71</v>
      </c>
    </row>
    <row r="3" spans="1:253" ht="74.25" customHeight="1" x14ac:dyDescent="0.35">
      <c r="A3" s="34" t="s">
        <v>72</v>
      </c>
      <c r="B3" s="35" t="s">
        <v>39</v>
      </c>
      <c r="C3" s="32" t="s">
        <v>73</v>
      </c>
      <c r="D3" s="32" t="s">
        <v>74</v>
      </c>
      <c r="E3" s="32" t="s">
        <v>75</v>
      </c>
      <c r="F3" s="32" t="s">
        <v>76</v>
      </c>
    </row>
    <row r="4" spans="1:253" ht="15" customHeight="1" x14ac:dyDescent="0.35">
      <c r="A4" s="84"/>
      <c r="B4" s="85"/>
      <c r="C4" s="63" t="s">
        <v>9</v>
      </c>
      <c r="D4" s="63" t="s">
        <v>9</v>
      </c>
      <c r="E4" s="63" t="s">
        <v>9</v>
      </c>
      <c r="F4" s="63" t="s">
        <v>9</v>
      </c>
    </row>
    <row r="5" spans="1:253" ht="15" customHeight="1" x14ac:dyDescent="0.35">
      <c r="A5" s="79">
        <v>1</v>
      </c>
      <c r="B5" s="80" t="str">
        <f>'Measure Info'!B10</f>
        <v>Encounter, Performed: Preventative Care</v>
      </c>
      <c r="C5" s="86">
        <v>1</v>
      </c>
      <c r="D5" s="86">
        <v>1</v>
      </c>
      <c r="E5" s="86">
        <v>1</v>
      </c>
      <c r="F5" s="86">
        <v>1</v>
      </c>
    </row>
    <row r="6" spans="1:253" ht="15" customHeight="1" x14ac:dyDescent="0.35">
      <c r="A6" s="79">
        <v>2</v>
      </c>
      <c r="B6" s="80" t="str">
        <f>'Measure Info'!B11</f>
        <v>Encounter, Performed: Office Visit</v>
      </c>
      <c r="C6" s="86">
        <v>1</v>
      </c>
      <c r="D6" s="86">
        <v>1</v>
      </c>
      <c r="E6" s="86">
        <v>1</v>
      </c>
      <c r="F6" s="86">
        <v>1</v>
      </c>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row>
    <row r="7" spans="1:253" ht="15" customHeight="1" x14ac:dyDescent="0.35">
      <c r="A7" s="79">
        <v>3</v>
      </c>
      <c r="B7" s="80" t="str">
        <f>'Measure Info'!B12</f>
        <v>Diagnosis: Diabetes</v>
      </c>
      <c r="C7" s="86">
        <v>1</v>
      </c>
      <c r="D7" s="86">
        <v>1</v>
      </c>
      <c r="E7" s="86">
        <v>1</v>
      </c>
      <c r="F7" s="86">
        <v>1</v>
      </c>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row>
    <row r="8" spans="1:253" ht="15" customHeight="1" x14ac:dyDescent="0.35">
      <c r="A8" s="79">
        <v>4</v>
      </c>
      <c r="B8" s="80" t="str">
        <f>'Measure Info'!B13</f>
        <v>Diagnosis: Pregnancy</v>
      </c>
      <c r="C8" s="86">
        <v>1</v>
      </c>
      <c r="D8" s="86">
        <v>1</v>
      </c>
      <c r="E8" s="86">
        <v>1</v>
      </c>
      <c r="F8" s="86">
        <v>1</v>
      </c>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row>
    <row r="9" spans="1:253" ht="15" customHeight="1" x14ac:dyDescent="0.35">
      <c r="A9" s="79">
        <v>5</v>
      </c>
      <c r="B9" s="80" t="str">
        <f>'Measure Info'!B14</f>
        <v>Diagnoses: Advanced Illness</v>
      </c>
      <c r="C9" s="86">
        <v>1</v>
      </c>
      <c r="D9" s="86">
        <v>1</v>
      </c>
      <c r="E9" s="86">
        <v>1</v>
      </c>
      <c r="F9" s="86">
        <v>1</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row>
    <row r="10" spans="1:253" ht="15.75" customHeight="1" x14ac:dyDescent="0.35">
      <c r="A10" s="79">
        <v>6</v>
      </c>
      <c r="B10" s="82" t="str">
        <f>'Measure Info'!B15</f>
        <v>Diagnosis: Limited Life Expectancy</v>
      </c>
      <c r="C10" s="86">
        <v>1</v>
      </c>
      <c r="D10" s="86">
        <v>1</v>
      </c>
      <c r="E10" s="86">
        <v>1</v>
      </c>
      <c r="F10" s="86">
        <v>1</v>
      </c>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row>
    <row r="11" spans="1:253" ht="15" customHeight="1" x14ac:dyDescent="0.35">
      <c r="A11" s="79">
        <v>7</v>
      </c>
      <c r="B11" s="82" t="str">
        <f>'Measure Info'!B16</f>
        <v>Physical Exam, Performed: Body mass index (BMI) [Ratio]</v>
      </c>
      <c r="C11" s="86">
        <v>1</v>
      </c>
      <c r="D11" s="86">
        <v>1</v>
      </c>
      <c r="E11" s="86">
        <v>1</v>
      </c>
      <c r="F11" s="86">
        <v>1</v>
      </c>
    </row>
    <row r="12" spans="1:253" ht="15" customHeight="1" x14ac:dyDescent="0.35">
      <c r="A12" s="79">
        <v>8</v>
      </c>
      <c r="B12" s="82" t="str">
        <f>'Measure Info'!B17</f>
        <v>Diagnosis: Prediabetes</v>
      </c>
      <c r="C12" s="86">
        <v>1</v>
      </c>
      <c r="D12" s="86">
        <v>1</v>
      </c>
      <c r="E12" s="86">
        <v>1</v>
      </c>
      <c r="F12" s="86">
        <v>1</v>
      </c>
    </row>
    <row r="13" spans="1:253" ht="15" customHeight="1" x14ac:dyDescent="0.35">
      <c r="A13" s="79">
        <v>9</v>
      </c>
      <c r="B13" s="80" t="str">
        <f>'Measure Info'!B18</f>
        <v>Patient Characteristic, Birthdate</v>
      </c>
      <c r="C13" s="86">
        <v>1</v>
      </c>
      <c r="D13" s="86">
        <v>1</v>
      </c>
      <c r="E13" s="86">
        <v>1</v>
      </c>
      <c r="F13" s="86">
        <v>1</v>
      </c>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row>
    <row r="14" spans="1:253" ht="15" customHeight="1" x14ac:dyDescent="0.35">
      <c r="A14" s="79">
        <v>10</v>
      </c>
      <c r="B14" s="80" t="str">
        <f>'Measure Info'!B19</f>
        <v>Laboratory Test, Performed: Glycemic Screening Tests</v>
      </c>
      <c r="C14" s="86">
        <v>1</v>
      </c>
      <c r="D14" s="86">
        <v>1</v>
      </c>
      <c r="E14" s="86">
        <v>1</v>
      </c>
      <c r="F14" s="86">
        <v>1</v>
      </c>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row>
    <row r="15" spans="1:253" ht="15" customHeight="1" x14ac:dyDescent="0.35">
      <c r="A15" s="79">
        <v>11</v>
      </c>
      <c r="B15" s="80" t="str">
        <f>'Measure Info'!B20</f>
        <v>Patient Characteristic, Race</v>
      </c>
      <c r="C15" s="86">
        <v>1</v>
      </c>
      <c r="D15" s="86">
        <v>1</v>
      </c>
      <c r="E15" s="86">
        <v>1</v>
      </c>
      <c r="F15" s="86">
        <v>1</v>
      </c>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row>
  </sheetData>
  <autoFilter ref="A1:F15" xr:uid="{F74D5CE6-07D3-40D3-B5D3-9553629F3329}"/>
  <conditionalFormatting sqref="C5:F15">
    <cfRule type="containsBlanks" dxfId="2" priority="7">
      <formula>LEN(TRIM(C5))=0</formula>
    </cfRule>
    <cfRule type="cellIs" dxfId="1" priority="8" operator="equal">
      <formula>0</formula>
    </cfRule>
  </conditionalFormatting>
  <pageMargins left="0.7" right="0.7" top="0.75" bottom="0.75" header="0.3" footer="0.3"/>
  <pageSetup orientation="portrait" r:id="rId1"/>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R17"/>
  <sheetViews>
    <sheetView showGridLines="0" zoomScaleNormal="100" workbookViewId="0">
      <selection activeCell="H26" sqref="H26"/>
    </sheetView>
  </sheetViews>
  <sheetFormatPr defaultColWidth="8.81640625" defaultRowHeight="15" customHeight="1" x14ac:dyDescent="0.35"/>
  <cols>
    <col min="1" max="1" width="3" bestFit="1" customWidth="1"/>
    <col min="2" max="2" width="58.7265625" style="1" customWidth="1"/>
    <col min="3" max="3" width="14.54296875" style="1" customWidth="1"/>
    <col min="4" max="4" width="12.81640625" style="1" customWidth="1"/>
    <col min="5" max="5" width="13.453125" style="1" customWidth="1"/>
    <col min="6" max="6" width="13.7265625" style="1" customWidth="1"/>
    <col min="7" max="7" width="14.26953125" style="1" customWidth="1"/>
    <col min="8" max="8" width="12.26953125" style="1" customWidth="1"/>
    <col min="9" max="9" width="13.1796875" style="1" customWidth="1"/>
    <col min="10" max="10" width="13.7265625" style="1" customWidth="1"/>
    <col min="11" max="11" width="14.81640625" style="1" customWidth="1"/>
    <col min="12" max="12" width="11.81640625" style="1" customWidth="1"/>
    <col min="13" max="13" width="13" style="1" customWidth="1"/>
    <col min="14" max="14" width="13.7265625" style="1" customWidth="1"/>
    <col min="15" max="15" width="13.7265625" style="70" hidden="1" customWidth="1"/>
    <col min="16" max="252" width="8.81640625" style="1" customWidth="1"/>
  </cols>
  <sheetData>
    <row r="1" spans="1:252" ht="14.5" x14ac:dyDescent="0.35">
      <c r="B1" s="50"/>
      <c r="C1" s="53" t="s">
        <v>77</v>
      </c>
      <c r="D1" s="126" t="str">
        <f>'Measure Info'!C5</f>
        <v>Athena</v>
      </c>
      <c r="E1" s="127"/>
      <c r="F1" s="128"/>
      <c r="G1" s="53" t="s">
        <v>78</v>
      </c>
      <c r="H1" s="126" t="str">
        <f>'Measure Info'!C6</f>
        <v>NextGen</v>
      </c>
      <c r="I1" s="127"/>
      <c r="J1" s="128"/>
      <c r="K1" s="53" t="s">
        <v>79</v>
      </c>
      <c r="L1" s="126" t="str">
        <f>'Measure Info'!C7</f>
        <v>EPIC</v>
      </c>
      <c r="M1" s="127"/>
      <c r="N1" s="128"/>
    </row>
    <row r="2" spans="1:252" ht="36" customHeight="1" x14ac:dyDescent="0.35">
      <c r="A2" s="36"/>
      <c r="B2" s="36" t="s">
        <v>39</v>
      </c>
      <c r="C2" s="54" t="s">
        <v>68</v>
      </c>
      <c r="D2" s="37" t="s">
        <v>69</v>
      </c>
      <c r="E2" s="37" t="s">
        <v>70</v>
      </c>
      <c r="F2" s="55" t="s">
        <v>71</v>
      </c>
      <c r="G2" s="58" t="s">
        <v>68</v>
      </c>
      <c r="H2" s="38" t="s">
        <v>69</v>
      </c>
      <c r="I2" s="38" t="s">
        <v>70</v>
      </c>
      <c r="J2" s="59" t="s">
        <v>71</v>
      </c>
      <c r="K2" s="60" t="s">
        <v>68</v>
      </c>
      <c r="L2" s="39" t="s">
        <v>69</v>
      </c>
      <c r="M2" s="39" t="s">
        <v>70</v>
      </c>
      <c r="N2" s="61" t="s">
        <v>71</v>
      </c>
      <c r="O2" s="61" t="s">
        <v>89</v>
      </c>
    </row>
    <row r="3" spans="1:252" ht="15" customHeight="1" x14ac:dyDescent="0.35">
      <c r="A3" s="79">
        <v>1</v>
      </c>
      <c r="B3" s="51" t="str">
        <f>'Measure Info'!B10</f>
        <v>Encounter, Performed: Preventative Care</v>
      </c>
      <c r="C3" s="56">
        <f>'Scorecard 1'!C5</f>
        <v>1</v>
      </c>
      <c r="D3" s="40">
        <f>'Scorecard 1'!D5</f>
        <v>1</v>
      </c>
      <c r="E3" s="40">
        <f>'Scorecard 1'!E5</f>
        <v>1</v>
      </c>
      <c r="F3" s="57">
        <f>'Scorecard 1'!F5</f>
        <v>1</v>
      </c>
      <c r="G3" s="56">
        <f>'Scorecard 2'!C5</f>
        <v>0</v>
      </c>
      <c r="H3" s="40">
        <f>'Scorecard 2'!D5</f>
        <v>1</v>
      </c>
      <c r="I3" s="40">
        <f>'Scorecard 2'!E5</f>
        <v>1</v>
      </c>
      <c r="J3" s="57">
        <f>'Scorecard 2'!F5</f>
        <v>1</v>
      </c>
      <c r="K3" s="56">
        <f>'Scorecard 3'!C5</f>
        <v>1</v>
      </c>
      <c r="L3" s="40">
        <f>'Scorecard 3'!D5</f>
        <v>1</v>
      </c>
      <c r="M3" s="40">
        <f>'Scorecard 3'!E5</f>
        <v>1</v>
      </c>
      <c r="N3" s="57">
        <f>'Scorecard 3'!F5</f>
        <v>1</v>
      </c>
      <c r="O3" s="70">
        <f>COUNTIF(C3:N3,0)</f>
        <v>1</v>
      </c>
    </row>
    <row r="4" spans="1:252" ht="15" customHeight="1" x14ac:dyDescent="0.35">
      <c r="A4" s="79">
        <v>2</v>
      </c>
      <c r="B4" s="51" t="str">
        <f>'Measure Info'!B11</f>
        <v>Encounter, Performed: Office Visit</v>
      </c>
      <c r="C4" s="56">
        <f>'Scorecard 1'!C6</f>
        <v>1</v>
      </c>
      <c r="D4" s="40">
        <f>'Scorecard 1'!D6</f>
        <v>1</v>
      </c>
      <c r="E4" s="40">
        <f>'Scorecard 1'!E6</f>
        <v>1</v>
      </c>
      <c r="F4" s="57">
        <f>'Scorecard 1'!F6</f>
        <v>1</v>
      </c>
      <c r="G4" s="56">
        <f>'Scorecard 2'!C6</f>
        <v>1</v>
      </c>
      <c r="H4" s="40">
        <f>'Scorecard 2'!D6</f>
        <v>1</v>
      </c>
      <c r="I4" s="40">
        <f>'Scorecard 2'!E6</f>
        <v>0</v>
      </c>
      <c r="J4" s="57">
        <f>'Scorecard 2'!F6</f>
        <v>0</v>
      </c>
      <c r="K4" s="56">
        <f>'Scorecard 3'!C6</f>
        <v>1</v>
      </c>
      <c r="L4" s="40">
        <f>'Scorecard 3'!D6</f>
        <v>1</v>
      </c>
      <c r="M4" s="40">
        <f>'Scorecard 3'!E6</f>
        <v>1</v>
      </c>
      <c r="N4" s="57">
        <f>'Scorecard 3'!F6</f>
        <v>1</v>
      </c>
      <c r="O4" s="70">
        <f t="shared" ref="O4:O13" si="0">COUNTIF(C4:N4,0)</f>
        <v>2</v>
      </c>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row>
    <row r="5" spans="1:252" ht="15" customHeight="1" x14ac:dyDescent="0.35">
      <c r="A5" s="79">
        <v>3</v>
      </c>
      <c r="B5" s="51" t="str">
        <f>'Measure Info'!B12</f>
        <v>Diagnosis: Diabetes</v>
      </c>
      <c r="C5" s="56">
        <f>'Scorecard 1'!C7</f>
        <v>1</v>
      </c>
      <c r="D5" s="40">
        <f>'Scorecard 1'!D7</f>
        <v>1</v>
      </c>
      <c r="E5" s="40">
        <f>'Scorecard 1'!E7</f>
        <v>1</v>
      </c>
      <c r="F5" s="57">
        <f>'Scorecard 1'!F7</f>
        <v>1</v>
      </c>
      <c r="G5" s="56">
        <f>'Scorecard 2'!C7</f>
        <v>1</v>
      </c>
      <c r="H5" s="40">
        <f>'Scorecard 2'!D7</f>
        <v>1</v>
      </c>
      <c r="I5" s="40">
        <f>'Scorecard 2'!E7</f>
        <v>1</v>
      </c>
      <c r="J5" s="57">
        <f>'Scorecard 2'!F7</f>
        <v>1</v>
      </c>
      <c r="K5" s="56">
        <f>'Scorecard 3'!C7</f>
        <v>1</v>
      </c>
      <c r="L5" s="40">
        <f>'Scorecard 3'!D7</f>
        <v>1</v>
      </c>
      <c r="M5" s="40">
        <f>'Scorecard 3'!E7</f>
        <v>1</v>
      </c>
      <c r="N5" s="57">
        <f>'Scorecard 3'!F7</f>
        <v>1</v>
      </c>
      <c r="O5" s="70">
        <f t="shared" si="0"/>
        <v>0</v>
      </c>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row>
    <row r="6" spans="1:252" ht="15" customHeight="1" x14ac:dyDescent="0.35">
      <c r="A6" s="79">
        <v>4</v>
      </c>
      <c r="B6" s="69" t="str">
        <f>'Measure Info'!B13</f>
        <v>Diagnosis: Pregnancy</v>
      </c>
      <c r="C6" s="56">
        <f>'Scorecard 1'!C8</f>
        <v>1</v>
      </c>
      <c r="D6" s="40">
        <f>'Scorecard 1'!D8</f>
        <v>1</v>
      </c>
      <c r="E6" s="40">
        <f>'Scorecard 1'!E8</f>
        <v>1</v>
      </c>
      <c r="F6" s="57">
        <f>'Scorecard 1'!F8</f>
        <v>1</v>
      </c>
      <c r="G6" s="56">
        <f>'Scorecard 2'!C8</f>
        <v>1</v>
      </c>
      <c r="H6" s="40">
        <f>'Scorecard 2'!D8</f>
        <v>1</v>
      </c>
      <c r="I6" s="40">
        <f>'Scorecard 2'!E8</f>
        <v>1</v>
      </c>
      <c r="J6" s="57">
        <f>'Scorecard 2'!F8</f>
        <v>1</v>
      </c>
      <c r="K6" s="56">
        <f>'Scorecard 3'!C8</f>
        <v>1</v>
      </c>
      <c r="L6" s="40">
        <f>'Scorecard 3'!D8</f>
        <v>1</v>
      </c>
      <c r="M6" s="40">
        <f>'Scorecard 3'!E8</f>
        <v>1</v>
      </c>
      <c r="N6" s="57">
        <f>'Scorecard 3'!F8</f>
        <v>1</v>
      </c>
      <c r="O6" s="70">
        <f t="shared" si="0"/>
        <v>0</v>
      </c>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row>
    <row r="7" spans="1:252" ht="15" customHeight="1" x14ac:dyDescent="0.35">
      <c r="A7" s="79">
        <v>5</v>
      </c>
      <c r="B7" s="69" t="str">
        <f>'Measure Info'!B14</f>
        <v>Diagnoses: Advanced Illness</v>
      </c>
      <c r="C7" s="56">
        <f>'Scorecard 1'!C9</f>
        <v>1</v>
      </c>
      <c r="D7" s="40">
        <f>'Scorecard 1'!D9</f>
        <v>1</v>
      </c>
      <c r="E7" s="40">
        <f>'Scorecard 1'!E9</f>
        <v>1</v>
      </c>
      <c r="F7" s="57">
        <f>'Scorecard 1'!F9</f>
        <v>0</v>
      </c>
      <c r="G7" s="56">
        <f>'Scorecard 2'!C9</f>
        <v>0</v>
      </c>
      <c r="H7" s="40">
        <f>'Scorecard 2'!D9</f>
        <v>0</v>
      </c>
      <c r="I7" s="40">
        <f>'Scorecard 2'!E9</f>
        <v>0</v>
      </c>
      <c r="J7" s="57">
        <f>'Scorecard 2'!F9</f>
        <v>0</v>
      </c>
      <c r="K7" s="56">
        <f>'Scorecard 3'!C9</f>
        <v>1</v>
      </c>
      <c r="L7" s="40">
        <f>'Scorecard 3'!D9</f>
        <v>1</v>
      </c>
      <c r="M7" s="40">
        <f>'Scorecard 3'!E9</f>
        <v>1</v>
      </c>
      <c r="N7" s="57">
        <f>'Scorecard 3'!F9</f>
        <v>1</v>
      </c>
      <c r="O7" s="70">
        <f t="shared" si="0"/>
        <v>5</v>
      </c>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row>
    <row r="8" spans="1:252" ht="15" customHeight="1" x14ac:dyDescent="0.35">
      <c r="A8" s="79">
        <v>6</v>
      </c>
      <c r="B8" s="69" t="str">
        <f>'Measure Info'!B15</f>
        <v>Diagnosis: Limited Life Expectancy</v>
      </c>
      <c r="C8" s="56">
        <f>'Scorecard 1'!C10</f>
        <v>1</v>
      </c>
      <c r="D8" s="40">
        <f>'Scorecard 1'!D10</f>
        <v>1</v>
      </c>
      <c r="E8" s="40">
        <f>'Scorecard 1'!E10</f>
        <v>1</v>
      </c>
      <c r="F8" s="57">
        <f>'Scorecard 1'!F10</f>
        <v>0</v>
      </c>
      <c r="G8" s="56">
        <f>'Scorecard 2'!C10</f>
        <v>0</v>
      </c>
      <c r="H8" s="40">
        <f>'Scorecard 2'!D10</f>
        <v>0</v>
      </c>
      <c r="I8" s="40">
        <f>'Scorecard 2'!E10</f>
        <v>0</v>
      </c>
      <c r="J8" s="57">
        <f>'Scorecard 2'!F10</f>
        <v>0</v>
      </c>
      <c r="K8" s="56">
        <f>'Scorecard 3'!C10</f>
        <v>1</v>
      </c>
      <c r="L8" s="40">
        <f>'Scorecard 3'!D10</f>
        <v>1</v>
      </c>
      <c r="M8" s="40">
        <f>'Scorecard 3'!E10</f>
        <v>1</v>
      </c>
      <c r="N8" s="57">
        <f>'Scorecard 3'!F10</f>
        <v>1</v>
      </c>
      <c r="O8" s="70">
        <f t="shared" si="0"/>
        <v>5</v>
      </c>
    </row>
    <row r="9" spans="1:252" ht="15" customHeight="1" x14ac:dyDescent="0.35">
      <c r="A9" s="79">
        <v>7</v>
      </c>
      <c r="B9" s="69" t="str">
        <f>'Measure Info'!B16</f>
        <v>Physical Exam, Performed: Body mass index (BMI) [Ratio]</v>
      </c>
      <c r="C9" s="56">
        <f>'Scorecard 1'!C11</f>
        <v>1</v>
      </c>
      <c r="D9" s="40">
        <f>'Scorecard 1'!D11</f>
        <v>1</v>
      </c>
      <c r="E9" s="40">
        <f>'Scorecard 1'!E11</f>
        <v>1</v>
      </c>
      <c r="F9" s="57">
        <f>'Scorecard 1'!F11</f>
        <v>1</v>
      </c>
      <c r="G9" s="56">
        <f>'Scorecard 2'!C11</f>
        <v>1</v>
      </c>
      <c r="H9" s="40">
        <f>'Scorecard 2'!D11</f>
        <v>1</v>
      </c>
      <c r="I9" s="40">
        <f>'Scorecard 2'!E11</f>
        <v>1</v>
      </c>
      <c r="J9" s="57">
        <f>'Scorecard 2'!F11</f>
        <v>1</v>
      </c>
      <c r="K9" s="56">
        <f>'Scorecard 3'!C11</f>
        <v>1</v>
      </c>
      <c r="L9" s="40">
        <f>'Scorecard 3'!D11</f>
        <v>1</v>
      </c>
      <c r="M9" s="40">
        <f>'Scorecard 3'!E11</f>
        <v>1</v>
      </c>
      <c r="N9" s="57">
        <f>'Scorecard 3'!F11</f>
        <v>1</v>
      </c>
      <c r="O9" s="70">
        <f t="shared" si="0"/>
        <v>0</v>
      </c>
    </row>
    <row r="10" spans="1:252" ht="15" customHeight="1" x14ac:dyDescent="0.35">
      <c r="A10" s="79">
        <v>8</v>
      </c>
      <c r="B10" s="69" t="str">
        <f>'Measure Info'!B17</f>
        <v>Diagnosis: Prediabetes</v>
      </c>
      <c r="C10" s="56">
        <f>'Scorecard 1'!C12</f>
        <v>1</v>
      </c>
      <c r="D10" s="40">
        <f>'Scorecard 1'!D12</f>
        <v>1</v>
      </c>
      <c r="E10" s="40">
        <f>'Scorecard 1'!E12</f>
        <v>1</v>
      </c>
      <c r="F10" s="57">
        <f>'Scorecard 1'!F12</f>
        <v>1</v>
      </c>
      <c r="G10" s="56">
        <f>'Scorecard 2'!C12</f>
        <v>1</v>
      </c>
      <c r="H10" s="40">
        <f>'Scorecard 2'!D12</f>
        <v>1</v>
      </c>
      <c r="I10" s="40">
        <f>'Scorecard 2'!E12</f>
        <v>1</v>
      </c>
      <c r="J10" s="57">
        <f>'Scorecard 2'!F12</f>
        <v>1</v>
      </c>
      <c r="K10" s="56">
        <f>'Scorecard 3'!C12</f>
        <v>1</v>
      </c>
      <c r="L10" s="40">
        <f>'Scorecard 3'!D12</f>
        <v>1</v>
      </c>
      <c r="M10" s="40">
        <f>'Scorecard 3'!E12</f>
        <v>1</v>
      </c>
      <c r="N10" s="57">
        <f>'Scorecard 3'!F12</f>
        <v>1</v>
      </c>
      <c r="O10" s="70">
        <f t="shared" si="0"/>
        <v>0</v>
      </c>
    </row>
    <row r="11" spans="1:252" ht="15" customHeight="1" x14ac:dyDescent="0.35">
      <c r="A11" s="79">
        <v>9</v>
      </c>
      <c r="B11" s="51" t="str">
        <f>'Measure Info'!B18</f>
        <v>Patient Characteristic, Birthdate</v>
      </c>
      <c r="C11" s="56">
        <f>'Scorecard 1'!C13</f>
        <v>1</v>
      </c>
      <c r="D11" s="40">
        <f>'Scorecard 1'!D13</f>
        <v>1</v>
      </c>
      <c r="E11" s="40">
        <f>'Scorecard 1'!E13</f>
        <v>1</v>
      </c>
      <c r="F11" s="57">
        <f>'Scorecard 1'!F13</f>
        <v>1</v>
      </c>
      <c r="G11" s="56">
        <f>'Scorecard 2'!C13</f>
        <v>1</v>
      </c>
      <c r="H11" s="40">
        <f>'Scorecard 2'!D13</f>
        <v>1</v>
      </c>
      <c r="I11" s="40">
        <f>'Scorecard 2'!E13</f>
        <v>1</v>
      </c>
      <c r="J11" s="57">
        <f>'Scorecard 2'!F13</f>
        <v>1</v>
      </c>
      <c r="K11" s="56">
        <f>'Scorecard 3'!C13</f>
        <v>1</v>
      </c>
      <c r="L11" s="40">
        <f>'Scorecard 3'!D13</f>
        <v>1</v>
      </c>
      <c r="M11" s="40">
        <f>'Scorecard 3'!E13</f>
        <v>1</v>
      </c>
      <c r="N11" s="57">
        <f>'Scorecard 3'!F13</f>
        <v>1</v>
      </c>
      <c r="O11" s="70">
        <f t="shared" si="0"/>
        <v>0</v>
      </c>
    </row>
    <row r="12" spans="1:252" ht="15" customHeight="1" x14ac:dyDescent="0.35">
      <c r="A12" s="79">
        <v>10</v>
      </c>
      <c r="B12" s="51" t="str">
        <f>'Measure Info'!B19</f>
        <v>Laboratory Test, Performed: Glycemic Screening Tests</v>
      </c>
      <c r="C12" s="56">
        <f>'Scorecard 1'!C14</f>
        <v>1</v>
      </c>
      <c r="D12" s="40">
        <f>'Scorecard 1'!D14</f>
        <v>1</v>
      </c>
      <c r="E12" s="40">
        <f>'Scorecard 1'!E14</f>
        <v>1</v>
      </c>
      <c r="F12" s="57">
        <f>'Scorecard 1'!F14</f>
        <v>0</v>
      </c>
      <c r="G12" s="56">
        <f>'Scorecard 2'!C14</f>
        <v>1</v>
      </c>
      <c r="H12" s="40">
        <f>'Scorecard 2'!D14</f>
        <v>1</v>
      </c>
      <c r="I12" s="40">
        <f>'Scorecard 2'!E14</f>
        <v>1</v>
      </c>
      <c r="J12" s="57">
        <f>'Scorecard 2'!F14</f>
        <v>1</v>
      </c>
      <c r="K12" s="56">
        <f>'Scorecard 3'!C14</f>
        <v>1</v>
      </c>
      <c r="L12" s="40">
        <f>'Scorecard 3'!D14</f>
        <v>1</v>
      </c>
      <c r="M12" s="40">
        <f>'Scorecard 3'!E14</f>
        <v>1</v>
      </c>
      <c r="N12" s="57">
        <f>'Scorecard 3'!F14</f>
        <v>1</v>
      </c>
      <c r="O12" s="70">
        <f t="shared" si="0"/>
        <v>1</v>
      </c>
    </row>
    <row r="13" spans="1:252" ht="15" customHeight="1" x14ac:dyDescent="0.35">
      <c r="A13" s="79">
        <v>11</v>
      </c>
      <c r="B13" s="51" t="str">
        <f>'Measure Info'!B20</f>
        <v>Patient Characteristic, Race</v>
      </c>
      <c r="C13" s="56">
        <f>'Scorecard 1'!C15</f>
        <v>1</v>
      </c>
      <c r="D13" s="40">
        <f>'Scorecard 1'!D15</f>
        <v>1</v>
      </c>
      <c r="E13" s="40">
        <f>'Scorecard 1'!E15</f>
        <v>1</v>
      </c>
      <c r="F13" s="57">
        <f>'Scorecard 1'!F15</f>
        <v>1</v>
      </c>
      <c r="G13" s="56">
        <f>'Scorecard 2'!C15</f>
        <v>1</v>
      </c>
      <c r="H13" s="40">
        <f>'Scorecard 2'!D15</f>
        <v>1</v>
      </c>
      <c r="I13" s="40">
        <f>'Scorecard 2'!E15</f>
        <v>1</v>
      </c>
      <c r="J13" s="57">
        <f>'Scorecard 2'!F15</f>
        <v>1</v>
      </c>
      <c r="K13" s="56">
        <f>'Scorecard 3'!C15</f>
        <v>1</v>
      </c>
      <c r="L13" s="40">
        <f>'Scorecard 3'!D15</f>
        <v>1</v>
      </c>
      <c r="M13" s="40">
        <f>'Scorecard 3'!E15</f>
        <v>1</v>
      </c>
      <c r="N13" s="57">
        <f>'Scorecard 3'!F15</f>
        <v>1</v>
      </c>
      <c r="O13" s="70">
        <f t="shared" si="0"/>
        <v>0</v>
      </c>
    </row>
    <row r="14" spans="1:252" ht="15" customHeight="1" x14ac:dyDescent="0.35">
      <c r="A14" s="41"/>
      <c r="B14" s="41" t="s">
        <v>80</v>
      </c>
      <c r="C14" s="52"/>
      <c r="D14" s="52"/>
      <c r="E14" s="52"/>
      <c r="F14" s="52"/>
      <c r="G14" s="52"/>
      <c r="H14" s="52"/>
      <c r="I14" s="52"/>
      <c r="J14" s="52"/>
      <c r="K14" s="52"/>
      <c r="L14" s="52"/>
      <c r="M14" s="52"/>
      <c r="N14" s="52"/>
      <c r="O14" s="71"/>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row>
    <row r="15" spans="1:252" ht="15" customHeight="1" x14ac:dyDescent="0.35">
      <c r="A15" s="42"/>
      <c r="B15" s="42" t="s">
        <v>81</v>
      </c>
      <c r="C15" s="43">
        <f t="shared" ref="C15:N15" si="1">COUNTIF(C3:C13,"0")</f>
        <v>0</v>
      </c>
      <c r="D15" s="43">
        <f t="shared" si="1"/>
        <v>0</v>
      </c>
      <c r="E15" s="43">
        <f t="shared" si="1"/>
        <v>0</v>
      </c>
      <c r="F15" s="43">
        <f t="shared" si="1"/>
        <v>3</v>
      </c>
      <c r="G15" s="43">
        <f t="shared" si="1"/>
        <v>3</v>
      </c>
      <c r="H15" s="43">
        <f t="shared" si="1"/>
        <v>2</v>
      </c>
      <c r="I15" s="43">
        <f t="shared" si="1"/>
        <v>3</v>
      </c>
      <c r="J15" s="43">
        <f t="shared" si="1"/>
        <v>3</v>
      </c>
      <c r="K15" s="43">
        <f t="shared" si="1"/>
        <v>0</v>
      </c>
      <c r="L15" s="43">
        <f t="shared" si="1"/>
        <v>0</v>
      </c>
      <c r="M15" s="43">
        <f t="shared" si="1"/>
        <v>0</v>
      </c>
      <c r="N15" s="43">
        <f t="shared" si="1"/>
        <v>0</v>
      </c>
      <c r="O15" s="71"/>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row>
    <row r="16" spans="1:252" ht="15" customHeight="1" x14ac:dyDescent="0.35">
      <c r="A16" s="45"/>
      <c r="B16" s="45" t="s">
        <v>82</v>
      </c>
      <c r="C16" s="44">
        <f t="shared" ref="C16:N16" si="2">COUNTIF($B$3:$B$13,"&lt;&gt;0")</f>
        <v>11</v>
      </c>
      <c r="D16" s="44">
        <f t="shared" si="2"/>
        <v>11</v>
      </c>
      <c r="E16" s="44">
        <f t="shared" si="2"/>
        <v>11</v>
      </c>
      <c r="F16" s="44">
        <f t="shared" si="2"/>
        <v>11</v>
      </c>
      <c r="G16" s="44">
        <f t="shared" si="2"/>
        <v>11</v>
      </c>
      <c r="H16" s="44">
        <f t="shared" si="2"/>
        <v>11</v>
      </c>
      <c r="I16" s="44">
        <f t="shared" si="2"/>
        <v>11</v>
      </c>
      <c r="J16" s="44">
        <f t="shared" si="2"/>
        <v>11</v>
      </c>
      <c r="K16" s="44">
        <f t="shared" si="2"/>
        <v>11</v>
      </c>
      <c r="L16" s="44">
        <f t="shared" si="2"/>
        <v>11</v>
      </c>
      <c r="M16" s="44">
        <f t="shared" si="2"/>
        <v>11</v>
      </c>
      <c r="N16" s="44">
        <f t="shared" si="2"/>
        <v>11</v>
      </c>
      <c r="O16" s="71"/>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row>
    <row r="17" spans="1:252" ht="15" customHeight="1" x14ac:dyDescent="0.35">
      <c r="A17" s="46"/>
      <c r="B17" s="46" t="s">
        <v>83</v>
      </c>
      <c r="C17" s="47">
        <f t="shared" ref="C17:N17" si="3">SUM(C15/C16)</f>
        <v>0</v>
      </c>
      <c r="D17" s="47">
        <f t="shared" si="3"/>
        <v>0</v>
      </c>
      <c r="E17" s="47">
        <f t="shared" si="3"/>
        <v>0</v>
      </c>
      <c r="F17" s="47">
        <f t="shared" si="3"/>
        <v>0.27272727272727271</v>
      </c>
      <c r="G17" s="47">
        <f t="shared" si="3"/>
        <v>0.27272727272727271</v>
      </c>
      <c r="H17" s="47">
        <f t="shared" si="3"/>
        <v>0.18181818181818182</v>
      </c>
      <c r="I17" s="47">
        <f t="shared" si="3"/>
        <v>0.27272727272727271</v>
      </c>
      <c r="J17" s="47">
        <f t="shared" si="3"/>
        <v>0.27272727272727271</v>
      </c>
      <c r="K17" s="47">
        <f t="shared" si="3"/>
        <v>0</v>
      </c>
      <c r="L17" s="47">
        <f t="shared" si="3"/>
        <v>0</v>
      </c>
      <c r="M17" s="47">
        <f t="shared" si="3"/>
        <v>0</v>
      </c>
      <c r="N17" s="47">
        <f t="shared" si="3"/>
        <v>0</v>
      </c>
      <c r="O17" s="71"/>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row>
  </sheetData>
  <autoFilter ref="B2:N17" xr:uid="{56E4B242-D2D6-44B6-BCEB-3CC161EFCE73}"/>
  <mergeCells count="3">
    <mergeCell ref="D1:F1"/>
    <mergeCell ref="H1:J1"/>
    <mergeCell ref="L1:N1"/>
  </mergeCells>
  <conditionalFormatting sqref="C3:N13">
    <cfRule type="cellIs" dxfId="0" priority="1" stopIfTrue="1" operator="lessThan">
      <formula>0.5</formula>
    </cfRule>
  </conditionalFormatting>
  <pageMargins left="0.7" right="0.7" top="0.75" bottom="0.75" header="0.3" footer="0.3"/>
  <pageSetup scale="34" orientation="landscape" r:id="rId1"/>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9"/>
  <sheetViews>
    <sheetView showGridLines="0" workbookViewId="0">
      <selection activeCell="D6" sqref="D6"/>
    </sheetView>
  </sheetViews>
  <sheetFormatPr defaultColWidth="8.81640625" defaultRowHeight="15" customHeight="1" x14ac:dyDescent="0.35"/>
  <cols>
    <col min="1" max="1" width="3.453125" style="98" customWidth="1"/>
    <col min="2" max="2" width="63" style="98" customWidth="1"/>
    <col min="3" max="3" width="43.26953125" style="98" customWidth="1"/>
    <col min="4" max="4" width="61.81640625" style="98" customWidth="1"/>
    <col min="5" max="5" width="45.26953125" style="98" customWidth="1"/>
    <col min="6" max="256" width="8.81640625" style="98" customWidth="1"/>
    <col min="257" max="16384" width="8.81640625" style="99"/>
  </cols>
  <sheetData>
    <row r="1" spans="1:5" ht="18.75" customHeight="1" x14ac:dyDescent="0.35">
      <c r="A1" s="95" t="s">
        <v>84</v>
      </c>
      <c r="B1" s="96"/>
      <c r="C1" s="97"/>
      <c r="D1" s="96"/>
      <c r="E1" s="96"/>
    </row>
    <row r="2" spans="1:5" ht="15" customHeight="1" x14ac:dyDescent="0.35">
      <c r="A2" s="100" t="s">
        <v>85</v>
      </c>
      <c r="B2" s="96"/>
      <c r="C2" s="96"/>
      <c r="D2" s="96"/>
      <c r="E2" s="96"/>
    </row>
    <row r="3" spans="1:5" ht="15" customHeight="1" x14ac:dyDescent="0.35">
      <c r="A3" s="96"/>
      <c r="B3" s="96"/>
      <c r="C3" s="96"/>
      <c r="D3" s="96"/>
      <c r="E3" s="96"/>
    </row>
    <row r="4" spans="1:5" ht="45" customHeight="1" x14ac:dyDescent="0.35">
      <c r="A4" s="96"/>
      <c r="B4" s="101" t="s">
        <v>39</v>
      </c>
      <c r="C4" s="102" t="s">
        <v>86</v>
      </c>
      <c r="D4" s="102" t="s">
        <v>87</v>
      </c>
      <c r="E4" s="102" t="s">
        <v>88</v>
      </c>
    </row>
    <row r="5" spans="1:5" ht="101.5" x14ac:dyDescent="0.35">
      <c r="A5" s="96">
        <v>1</v>
      </c>
      <c r="B5" s="103" t="s">
        <v>110</v>
      </c>
      <c r="C5" s="104" t="s">
        <v>114</v>
      </c>
      <c r="D5" s="96" t="s">
        <v>121</v>
      </c>
      <c r="E5" s="96" t="s">
        <v>115</v>
      </c>
    </row>
    <row r="6" spans="1:5" ht="130.5" x14ac:dyDescent="0.35">
      <c r="A6" s="96">
        <v>2</v>
      </c>
      <c r="B6" s="89" t="s">
        <v>42</v>
      </c>
      <c r="C6" s="104" t="s">
        <v>114</v>
      </c>
      <c r="D6" s="96" t="s">
        <v>122</v>
      </c>
      <c r="E6" s="96" t="s">
        <v>115</v>
      </c>
    </row>
    <row r="7" spans="1:5" ht="380.25" customHeight="1" x14ac:dyDescent="0.35">
      <c r="A7" s="96">
        <v>5</v>
      </c>
      <c r="B7" s="106" t="s">
        <v>45</v>
      </c>
      <c r="C7" s="104" t="s">
        <v>112</v>
      </c>
      <c r="D7" s="107" t="s">
        <v>126</v>
      </c>
      <c r="E7" s="96" t="s">
        <v>115</v>
      </c>
    </row>
    <row r="8" spans="1:5" ht="381.75" customHeight="1" x14ac:dyDescent="0.35">
      <c r="A8" s="96">
        <v>6</v>
      </c>
      <c r="B8" s="106" t="s">
        <v>46</v>
      </c>
      <c r="C8" s="104" t="s">
        <v>112</v>
      </c>
      <c r="D8" s="107" t="s">
        <v>125</v>
      </c>
      <c r="E8" s="96" t="s">
        <v>115</v>
      </c>
    </row>
    <row r="9" spans="1:5" ht="58" x14ac:dyDescent="0.35">
      <c r="A9" s="96">
        <v>10</v>
      </c>
      <c r="B9" s="105" t="s">
        <v>92</v>
      </c>
      <c r="C9" s="104" t="s">
        <v>113</v>
      </c>
      <c r="D9" s="96" t="s">
        <v>120</v>
      </c>
      <c r="E9" s="96" t="s">
        <v>115</v>
      </c>
    </row>
  </sheetData>
  <pageMargins left="0.7" right="0.7" top="0.75" bottom="0.75" header="0.3" footer="0.3"/>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cb31467-e89b-40a9-a8a8-040e5c6ef5c4">
      <Terms xmlns="http://schemas.microsoft.com/office/infopath/2007/PartnerControls"/>
    </lcf76f155ced4ddcb4097134ff3c332f>
    <TaxCatchAll xmlns="7d6bcc4a-d505-4f31-851f-0313ee594fe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0304A0F8FE4F74183BDF43FF1A37AFB" ma:contentTypeVersion="17" ma:contentTypeDescription="Create a new document." ma:contentTypeScope="" ma:versionID="9e032085009f53367455e7fb7f549439">
  <xsd:schema xmlns:xsd="http://www.w3.org/2001/XMLSchema" xmlns:xs="http://www.w3.org/2001/XMLSchema" xmlns:p="http://schemas.microsoft.com/office/2006/metadata/properties" xmlns:ns2="9cb31467-e89b-40a9-a8a8-040e5c6ef5c4" xmlns:ns3="7d6bcc4a-d505-4f31-851f-0313ee594fed" targetNamespace="http://schemas.microsoft.com/office/2006/metadata/properties" ma:root="true" ma:fieldsID="247e1d217e1ca2768819210e8325ddf7" ns2:_="" ns3:_="">
    <xsd:import namespace="9cb31467-e89b-40a9-a8a8-040e5c6ef5c4"/>
    <xsd:import namespace="7d6bcc4a-d505-4f31-851f-0313ee594fe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ObjectDetectorVersion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b31467-e89b-40a9-a8a8-040e5c6ef5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36204fe-0a0e-47fb-9e4d-48b318be560b"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6bcc4a-d505-4f31-851f-0313ee594fed"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dd16d5ef-2d5d-4e60-82fd-734d4d396616}" ma:internalName="TaxCatchAll" ma:showField="CatchAllData" ma:web="7d6bcc4a-d505-4f31-851f-0313ee594f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C463E6-7DE1-4BBA-B030-BB53592F47F5}">
  <ds:schemaRefs>
    <ds:schemaRef ds:uri="http://schemas.microsoft.com/office/infopath/2007/PartnerControls"/>
    <ds:schemaRef ds:uri="http://purl.org/dc/terms/"/>
    <ds:schemaRef ds:uri="9cb31467-e89b-40a9-a8a8-040e5c6ef5c4"/>
    <ds:schemaRef ds:uri="http://purl.org/dc/dcmityp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7d6bcc4a-d505-4f31-851f-0313ee594fed"/>
    <ds:schemaRef ds:uri="http://www.w3.org/XML/1998/namespace"/>
  </ds:schemaRefs>
</ds:datastoreItem>
</file>

<file path=customXml/itemProps2.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3.xml><?xml version="1.0" encoding="utf-8"?>
<ds:datastoreItem xmlns:ds="http://schemas.openxmlformats.org/officeDocument/2006/customXml" ds:itemID="{9293068B-0FF4-43E5-8B30-72D6A41950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b31467-e89b-40a9-a8a8-040e5c6ef5c4"/>
    <ds:schemaRef ds:uri="7d6bcc4a-d505-4f31-851f-0313ee594f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Measure Info</vt:lpstr>
      <vt:lpstr>DataValidation</vt:lpstr>
      <vt:lpstr>Scorecard 1</vt:lpstr>
      <vt:lpstr>Scorecard 2</vt:lpstr>
      <vt:lpstr>Scorecard 3</vt:lpstr>
      <vt:lpstr>Results</vt:lpstr>
      <vt:lpstr>Feasibility Plan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MERIT 2024 Feasibility Scorecard</dc:title>
  <dc:subject/>
  <dc:creator>American Medical Association</dc:creator>
  <cp:keywords>MUC2024-028, Feasibility, Scorecard, eCQM</cp:keywords>
  <dc:description/>
  <cp:lastModifiedBy>Ghunney, Aya (US)</cp:lastModifiedBy>
  <cp:revision/>
  <cp:lastPrinted>2021-12-29T19:10:43Z</cp:lastPrinted>
  <dcterms:created xsi:type="dcterms:W3CDTF">2018-12-12T17:33:02Z</dcterms:created>
  <dcterms:modified xsi:type="dcterms:W3CDTF">2024-08-14T15:00:15Z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0x01010030304A0F8FE4F74183BDF43FF1A37AFB</vt:lpwstr>
  </property>
  <property fmtid="{D5CDD505-2E9C-101B-9397-08002B2CF9AE}" pid="3" name="Task">
    <vt:lpwstr/>
  </property>
</Properties>
</file>